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341" yWindow="65416" windowWidth="12120" windowHeight="9000" activeTab="2"/>
  </bookViews>
  <sheets>
    <sheet name="Existing " sheetId="1" r:id="rId1"/>
    <sheet name="Improvements" sheetId="2" r:id="rId2"/>
    <sheet name="Details" sheetId="3" r:id="rId3"/>
    <sheet name="Timeline" sheetId="4" r:id="rId4"/>
  </sheets>
  <definedNames>
    <definedName name="_xlnm.Print_Area" localSheetId="2">'Details'!$A$1:$R$21</definedName>
    <definedName name="_xlnm.Print_Area" localSheetId="0">'Existing '!$A$1:$C$15</definedName>
    <definedName name="_xlnm.Print_Area" localSheetId="1">'Improvements'!$A$1:$B$15</definedName>
    <definedName name="_xlnm.Print_Area" localSheetId="3">'Timeline'!$A$1:$C$18</definedName>
  </definedNames>
  <calcPr fullCalcOnLoad="1"/>
</workbook>
</file>

<file path=xl/sharedStrings.xml><?xml version="1.0" encoding="utf-8"?>
<sst xmlns="http://schemas.openxmlformats.org/spreadsheetml/2006/main" count="100" uniqueCount="86">
  <si>
    <t>Skunk River Flats</t>
  </si>
  <si>
    <t>In kind</t>
  </si>
  <si>
    <t>Access</t>
  </si>
  <si>
    <t>Miles</t>
  </si>
  <si>
    <t>Bridge Signs</t>
  </si>
  <si>
    <t>Kiosk</t>
  </si>
  <si>
    <t>Landing Sign</t>
  </si>
  <si>
    <t>Portage Sign</t>
  </si>
  <si>
    <t>Class E Rock (tons)</t>
  </si>
  <si>
    <t>2-3 inch Rock (tons)</t>
  </si>
  <si>
    <t>Class A Rock (tons)</t>
  </si>
  <si>
    <t xml:space="preserve">265th Street                                        </t>
  </si>
  <si>
    <t xml:space="preserve">Total </t>
  </si>
  <si>
    <t>Unit Cost</t>
  </si>
  <si>
    <t>Subtotal Item Cost</t>
  </si>
  <si>
    <t>Project Total</t>
  </si>
  <si>
    <t>Total Grant</t>
  </si>
  <si>
    <t xml:space="preserve">Skunk River Water Trail Grant Proposal </t>
  </si>
  <si>
    <t>Erosion Control Seeding (acres)</t>
  </si>
  <si>
    <t>Volunteer Labor (hrs)</t>
  </si>
  <si>
    <t>Machine Time (hrs)</t>
  </si>
  <si>
    <t>Improvements</t>
  </si>
  <si>
    <t>Fall 2005</t>
  </si>
  <si>
    <t>Spring 2005</t>
  </si>
  <si>
    <t>Fall 2006</t>
  </si>
  <si>
    <t>Spring 2006</t>
  </si>
  <si>
    <t>Summer 2005</t>
  </si>
  <si>
    <t>Summer 2006</t>
  </si>
  <si>
    <t>Based on a Project Start Date of October 2004</t>
  </si>
  <si>
    <t>Bob Sperry (hrs)</t>
  </si>
  <si>
    <t>Carol Williams (hrs)</t>
  </si>
  <si>
    <t>Steve Lekwa (hrs)</t>
  </si>
  <si>
    <t xml:space="preserve">Improvements </t>
  </si>
  <si>
    <t>Attachment F</t>
  </si>
  <si>
    <t xml:space="preserve">Askew Bridge                         R70  </t>
  </si>
  <si>
    <t>Paving (sq yds)</t>
  </si>
  <si>
    <t>Excavation (cubic yds)</t>
  </si>
  <si>
    <t>Kevin Shawgo (hrs)</t>
  </si>
  <si>
    <t>Mark Jackson (hrs)</t>
  </si>
  <si>
    <t>Install a portage sign and establish a portage trail for safe passage.</t>
  </si>
  <si>
    <t>Water Trail Signs</t>
  </si>
  <si>
    <t xml:space="preserve">There is no public access at this time and no off-street parking. The County plans to replace the bridge in fiscal year 2005 and additional right of way will be acquired at that time. This is the best intermediate access point between the Youth Sports Complex and Askew Bridge. </t>
  </si>
  <si>
    <t xml:space="preserve">A public access at the E18 bridge. Parking facilities are adequate and the access is marked with a canoe landing symbol on E18. Recent improvements include a rocked switchback trail with Geoweb in areas of high erosion. </t>
  </si>
  <si>
    <t xml:space="preserve">A public access at the 150th St bridge. Parking is adequate but could use some repairs. There are public access signs on US 69 and at the park entrance. The existing launch/landing area is muddy and washing away. Broken concrete slabs provide some stabilization, but uneven footing. </t>
  </si>
  <si>
    <t xml:space="preserve">A County Park off 180th St with ample parking, and temporary sanitary facilities during the summer season. There are Peterson Park signs on US 69 and at the park entrance. River access is reasonably good though often muddy. </t>
  </si>
  <si>
    <t xml:space="preserve">Install Geoweb and rock to provide safe river access. Install access sign and kiosk. This access will also provide for a take-out from Squaw Creek which enters the Skunk just upstream. </t>
  </si>
  <si>
    <t xml:space="preserve">Provide sign indicating public land to those on the river. </t>
  </si>
  <si>
    <t xml:space="preserve">An unmarked dam and portage. Existing portage is across concrete dam apron with space for only 1 or 2 boats and no staging area. Strong eddy currents below dam may sometimes take paddlers by surprise. Private property. </t>
  </si>
  <si>
    <t>Existing Conditions</t>
  </si>
  <si>
    <t>Taper dam on the downstream side to improve safety. Use existing and new rock. Stabilize bank on access with geoweb and rock. Install access sign and kiosk.</t>
  </si>
  <si>
    <t>E18 Canoe Access                            E18 (130th St)</t>
  </si>
  <si>
    <t>Sopers Mill                           170th St</t>
  </si>
  <si>
    <t>McFarland Park               180th St</t>
  </si>
  <si>
    <t xml:space="preserve">East Peterson Park         180th St                    </t>
  </si>
  <si>
    <t>Sleepy Hollow Access                               W Riverside Rd</t>
  </si>
  <si>
    <t>Anderson Canoe Access                   150th St</t>
  </si>
  <si>
    <t>US Filter Dam           Arrasmith Trail</t>
  </si>
  <si>
    <t>North River Valley Park                         E 13th St   Ames</t>
  </si>
  <si>
    <t>A County Park off 180th St with an old canoe launch/landing area at the bridge. There is no parking and access to the river is steep and often muddy. There are Peterson Park signs on US 69 and at the park entrance. Because of plans to replace this bridge, no launch/landing improvements are proposed at this time.</t>
  </si>
  <si>
    <t xml:space="preserve">Install bridge signs and indicate landing ahead at West Peterson Park. </t>
  </si>
  <si>
    <t>Youth Sports Complex                          Billy Sunday Rd   Ames</t>
  </si>
  <si>
    <t>A public access off West Riverside Road. Parking is adequate and the access is marked with a canoe landing symbol on Riverside. Restrooms will soon be available in nearby Ada Hayden Park. Existing geoweb ramp estimated to be 12 years old &amp; needs repair.</t>
  </si>
  <si>
    <t xml:space="preserve">Located in a city park with rest rooms and water nearby.  Food and other services are available near Interstate 35 and in Ames. Parking is adequate. A "Dam Ahead" sign marks the access from the river and a "Skunk River Water Trail" sign marks the access from a park road.  This is the end of the existing water trail.  </t>
  </si>
  <si>
    <t xml:space="preserve">Public land at the end of Billy Sunday Road. On-road parking is adequate since this is not a through street. Sanitary facilities may be available at the Sports Complex. A mowed path provides ready access to the river, but the access is unimproved. </t>
  </si>
  <si>
    <t xml:space="preserve">Unmarked public land. </t>
  </si>
  <si>
    <t>Located in a city park.  Parking facilities are adequate, access is unmarked.  Unimproved river access exists just down stream from a small sheet-pile and rock dam. Food, water, and sanitary facilities are nearby.  Camping is available at Whispering Oaks Campground on Timberline Road.</t>
  </si>
  <si>
    <t>A County Park off 170th St with public access signs on US 69 and at the park entrance. Drive to river from main park road needs grading and additional rock.  Unmarked primitive public campsite downstream at Bear Creek.</t>
  </si>
  <si>
    <t xml:space="preserve">Unmarked primitive public campsites.  Difficult landing. </t>
  </si>
  <si>
    <t>Extend trail at switchback turnaround and trim tree.  Install access signs, kiosk and bridge signs.</t>
  </si>
  <si>
    <t>Stabilize existing access with rip rap, Geoweb, and rock. Remove tree which is about to slump in to the river. Improve parking area.  Install access signs, bridge signs, and kiosk.</t>
  </si>
  <si>
    <t>Provide rock for drive and parking.  Install access signs, bridge signs, landing sign and kiosk.</t>
  </si>
  <si>
    <t>Install landing sign and construct Geoweb and rock landing at McFarland Park campsites.</t>
  </si>
  <si>
    <t xml:space="preserve">Construct new Geoweb and rock launch/landing area.  Install access signs, landing sign, and kiosk. </t>
  </si>
  <si>
    <t xml:space="preserve">Construct a concrete walkway to provide a wheelchair-accessible launch/landing area and fishing access.   Install access signs, bridge signs, and kiosk directing users to nearby facilities.   </t>
  </si>
  <si>
    <t xml:space="preserve">Construct a concrete walkway along river from the dam and parking area to the existing landing to provide  a wheelchair-accessible take-out and fishing access. Install signs and kiosk to direct users to restrooms, water, portage route, and other nearby facilities. </t>
  </si>
  <si>
    <t xml:space="preserve">Construct new public access and parking when existing bridge is replaced. Access construction, signs and kiosk are provided for in this proposal. </t>
  </si>
  <si>
    <t xml:space="preserve">Establish Geoweb and rock launch/landing area near mouth of a small creek.  Install access signs and kiosk.  </t>
  </si>
  <si>
    <t>Geoweb         (sq yds)</t>
  </si>
  <si>
    <t>Completion Schedule</t>
  </si>
  <si>
    <t>South Park                    Broad St (E15)                 Story City</t>
  </si>
  <si>
    <t xml:space="preserve">West Peterson Park          180th St                         </t>
  </si>
  <si>
    <t xml:space="preserve">Public land acquired when the R70 bridge was replaced.  Parking is adequate.   Challenging access on steep bank.  </t>
  </si>
  <si>
    <t>Engineering  (hrs)</t>
  </si>
  <si>
    <t>Project Coordinators (hrs)</t>
  </si>
  <si>
    <t xml:space="preserve"> Sign Installation (hrs)</t>
  </si>
  <si>
    <t>Volunteer Labor kiosks installation (hrs)</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</si>
</sst>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Red]0.0"/>
    <numFmt numFmtId="165" formatCode="0;[Red]0"/>
    <numFmt numFmtId="166" formatCode="&quot;Yes&quot;;&quot;Yes&quot;;&quot;No&quot;"/>
    <numFmt numFmtId="167" formatCode="&quot;True&quot;;&quot;True&quot;;&quot;False&quot;"/>
    <numFmt numFmtId="168" formatCode="&quot;On&quot;;&quot;On&quot;;&quot;Off&quot;"/>
    <numFmt numFmtId="169" formatCode="[$_-2]\ #,##0.00_);[Red]\([$_-2]\ #,##0.00\)"/>
    <numFmt numFmtId="170" formatCode="_(&quot;$&quot;* #,##0.0_);_(&quot;$&quot;* \(#,##0.0\);_(&quot;$&quot;* &quot;-&quot;??_);_(@_)"/>
    <numFmt numFmtId="171" formatCode="_(&quot;$&quot;* #,##0_);_(&quot;$&quot;* \(#,##0\);_(&quot;$&quot;* &quot;-&quot;??_);_(@_)"/>
    <numFmt numFmtId="172" formatCode="0.0"/>
  </numFmts>
  <fonts count="13">
    <font>
      <sz val="10"/>
      <name val="Arial"/>
      <family val="0"/>
    </font>
    <font>
      <b/>
      <u val="single"/>
      <sz val="10"/>
      <name val="Arial"/>
      <family val="2"/>
    </font>
    <font>
      <sz val="8"/>
      <name val="Arial"/>
      <family val="0"/>
    </font>
    <font>
      <u val="single"/>
      <sz val="10"/>
      <color indexed="12"/>
      <name val="Arial"/>
      <family val="0"/>
    </font>
    <font>
      <u val="single"/>
      <sz val="10"/>
      <color indexed="36"/>
      <name val="Arial"/>
      <family val="0"/>
    </font>
    <font>
      <sz val="11"/>
      <name val="Arial"/>
      <family val="2"/>
    </font>
    <font>
      <b/>
      <sz val="11"/>
      <name val="Arial"/>
      <family val="2"/>
    </font>
    <font>
      <b/>
      <u val="single"/>
      <sz val="11"/>
      <name val="Arial"/>
      <family val="2"/>
    </font>
    <font>
      <b/>
      <sz val="18"/>
      <name val="Arial"/>
      <family val="2"/>
    </font>
    <font>
      <sz val="9"/>
      <name val="Arial"/>
      <family val="2"/>
    </font>
    <font>
      <b/>
      <u val="single"/>
      <sz val="12"/>
      <name val="Arial"/>
      <family val="2"/>
    </font>
    <font>
      <sz val="12"/>
      <name val="Arial"/>
      <family val="2"/>
    </font>
    <font>
      <b/>
      <sz val="14"/>
      <name val="Arial"/>
      <family val="2"/>
    </font>
  </fonts>
  <fills count="2">
    <fill>
      <patternFill/>
    </fill>
    <fill>
      <patternFill patternType="gray125"/>
    </fill>
  </fills>
  <borders count="4">
    <border>
      <left/>
      <right/>
      <top/>
      <bottom/>
      <diagonal/>
    </border>
    <border>
      <left style="thin"/>
      <right style="thin"/>
      <top style="thin"/>
      <bottom style="thin"/>
    </border>
    <border>
      <left style="thin"/>
      <right style="thin"/>
      <top>
        <color indexed="63"/>
      </top>
      <bottom style="thin"/>
    </border>
    <border>
      <left>
        <color indexed="63"/>
      </left>
      <right>
        <color indexed="63"/>
      </right>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cellStyleXfs>
  <cellXfs count="55">
    <xf numFmtId="0" fontId="0" fillId="0" borderId="0" xfId="0" applyAlignment="1">
      <alignment/>
    </xf>
    <xf numFmtId="0" fontId="1" fillId="0" borderId="1" xfId="0" applyFont="1" applyBorder="1" applyAlignment="1">
      <alignment horizontal="center" vertical="center" wrapText="1"/>
    </xf>
    <xf numFmtId="0" fontId="0" fillId="0" borderId="1" xfId="0" applyBorder="1" applyAlignment="1">
      <alignment vertical="center"/>
    </xf>
    <xf numFmtId="0" fontId="0" fillId="0" borderId="1" xfId="0" applyBorder="1" applyAlignment="1">
      <alignment horizontal="center" vertical="center"/>
    </xf>
    <xf numFmtId="164" fontId="0" fillId="0" borderId="1" xfId="0" applyNumberFormat="1" applyBorder="1" applyAlignment="1">
      <alignment horizontal="center" vertical="center"/>
    </xf>
    <xf numFmtId="165" fontId="0" fillId="0" borderId="1" xfId="0" applyNumberFormat="1" applyBorder="1" applyAlignment="1">
      <alignment horizontal="center" vertical="center"/>
    </xf>
    <xf numFmtId="165" fontId="0" fillId="0" borderId="1" xfId="0" applyNumberFormat="1" applyBorder="1" applyAlignment="1">
      <alignment horizontal="center" vertical="center" wrapText="1"/>
    </xf>
    <xf numFmtId="0" fontId="2" fillId="0" borderId="1" xfId="0" applyFont="1" applyBorder="1" applyAlignment="1">
      <alignment horizontal="center" vertical="center"/>
    </xf>
    <xf numFmtId="165" fontId="2" fillId="0" borderId="1" xfId="0" applyNumberFormat="1" applyFont="1" applyBorder="1" applyAlignment="1">
      <alignment horizontal="center" vertical="center"/>
    </xf>
    <xf numFmtId="0" fontId="2" fillId="0" borderId="1" xfId="0" applyFont="1" applyBorder="1" applyAlignment="1">
      <alignment vertical="center" wrapText="1"/>
    </xf>
    <xf numFmtId="0" fontId="0" fillId="0" borderId="1" xfId="0" applyBorder="1" applyAlignment="1">
      <alignment horizontal="left" vertical="center" wrapText="1"/>
    </xf>
    <xf numFmtId="0" fontId="5" fillId="0" borderId="1" xfId="0" applyFont="1" applyBorder="1" applyAlignment="1">
      <alignment horizontal="center" vertical="center"/>
    </xf>
    <xf numFmtId="165" fontId="5" fillId="0" borderId="1" xfId="0" applyNumberFormat="1" applyFont="1" applyBorder="1" applyAlignment="1">
      <alignment horizontal="center" vertical="center"/>
    </xf>
    <xf numFmtId="165" fontId="5" fillId="0" borderId="1" xfId="0" applyNumberFormat="1" applyFont="1" applyBorder="1" applyAlignment="1">
      <alignment horizontal="center" vertical="center" wrapText="1"/>
    </xf>
    <xf numFmtId="0" fontId="0" fillId="0" borderId="1" xfId="0" applyBorder="1" applyAlignment="1">
      <alignment horizontal="center" vertical="center" wrapText="1"/>
    </xf>
    <xf numFmtId="171" fontId="0" fillId="0" borderId="1" xfId="17" applyNumberFormat="1" applyBorder="1" applyAlignment="1">
      <alignment horizontal="center" vertical="center"/>
    </xf>
    <xf numFmtId="171" fontId="5" fillId="0" borderId="1" xfId="17" applyNumberFormat="1" applyFont="1" applyBorder="1" applyAlignment="1">
      <alignment horizontal="center" vertical="center" wrapText="1"/>
    </xf>
    <xf numFmtId="171" fontId="2" fillId="0" borderId="1" xfId="17" applyNumberFormat="1" applyFont="1" applyBorder="1" applyAlignment="1">
      <alignment vertical="center" wrapText="1"/>
    </xf>
    <xf numFmtId="0" fontId="7" fillId="0" borderId="1" xfId="0" applyFont="1" applyBorder="1" applyAlignment="1">
      <alignment horizontal="center" vertical="center" wrapText="1"/>
    </xf>
    <xf numFmtId="0" fontId="5" fillId="0" borderId="0" xfId="0" applyFont="1" applyAlignment="1">
      <alignment/>
    </xf>
    <xf numFmtId="0" fontId="5" fillId="0" borderId="1" xfId="0" applyFont="1" applyBorder="1" applyAlignment="1">
      <alignment horizontal="left" vertical="center" wrapText="1"/>
    </xf>
    <xf numFmtId="171" fontId="5" fillId="0" borderId="1" xfId="17" applyNumberFormat="1" applyFont="1" applyBorder="1" applyAlignment="1">
      <alignment vertical="center" wrapText="1"/>
    </xf>
    <xf numFmtId="0" fontId="5" fillId="0" borderId="1" xfId="0" applyFont="1" applyBorder="1" applyAlignment="1">
      <alignment vertical="center" wrapText="1"/>
    </xf>
    <xf numFmtId="0" fontId="5" fillId="0" borderId="1" xfId="0" applyFont="1" applyBorder="1" applyAlignment="1">
      <alignment horizontal="center" vertical="center" wrapText="1"/>
    </xf>
    <xf numFmtId="0" fontId="6" fillId="0" borderId="1" xfId="0" applyFont="1" applyBorder="1" applyAlignment="1">
      <alignment horizontal="center" vertical="center" wrapText="1"/>
    </xf>
    <xf numFmtId="171" fontId="6" fillId="0" borderId="1" xfId="17" applyNumberFormat="1" applyFont="1" applyBorder="1" applyAlignment="1">
      <alignment vertical="center" wrapText="1"/>
    </xf>
    <xf numFmtId="0" fontId="5" fillId="0" borderId="1" xfId="0" applyFont="1" applyBorder="1" applyAlignment="1">
      <alignment horizontal="right" vertical="center" wrapText="1"/>
    </xf>
    <xf numFmtId="171" fontId="5" fillId="0" borderId="1" xfId="17" applyNumberFormat="1" applyFont="1" applyBorder="1" applyAlignment="1">
      <alignment horizontal="right" vertical="center" wrapText="1"/>
    </xf>
    <xf numFmtId="171" fontId="6" fillId="0" borderId="1" xfId="17" applyNumberFormat="1" applyFont="1" applyBorder="1" applyAlignment="1">
      <alignment horizontal="right" vertical="center" wrapText="1"/>
    </xf>
    <xf numFmtId="171" fontId="2" fillId="0" borderId="1" xfId="17" applyNumberFormat="1" applyFont="1" applyBorder="1" applyAlignment="1">
      <alignment horizontal="right" vertical="center" wrapText="1"/>
    </xf>
    <xf numFmtId="0" fontId="2" fillId="0" borderId="1" xfId="0" applyFont="1" applyBorder="1" applyAlignment="1">
      <alignment horizontal="right" vertical="center" wrapText="1"/>
    </xf>
    <xf numFmtId="171" fontId="6" fillId="0" borderId="1" xfId="17" applyNumberFormat="1" applyFont="1" applyBorder="1" applyAlignment="1">
      <alignment horizontal="center" vertical="center" wrapText="1"/>
    </xf>
    <xf numFmtId="165" fontId="6" fillId="0" borderId="1" xfId="0" applyNumberFormat="1" applyFont="1" applyBorder="1" applyAlignment="1">
      <alignment horizontal="center" vertical="center" wrapText="1"/>
    </xf>
    <xf numFmtId="0" fontId="5" fillId="0" borderId="1" xfId="0" applyFont="1" applyBorder="1" applyAlignment="1">
      <alignment horizontal="center" vertical="center" wrapText="1"/>
    </xf>
    <xf numFmtId="171" fontId="5" fillId="0" borderId="1" xfId="17" applyNumberFormat="1" applyFont="1" applyBorder="1" applyAlignment="1">
      <alignment horizontal="center" vertical="center" wrapText="1"/>
    </xf>
    <xf numFmtId="0" fontId="2" fillId="0" borderId="1" xfId="0" applyFont="1" applyBorder="1" applyAlignment="1">
      <alignment horizontal="center" vertical="center" wrapText="1"/>
    </xf>
    <xf numFmtId="0" fontId="5" fillId="0" borderId="1" xfId="0" applyFont="1" applyBorder="1" applyAlignment="1">
      <alignment horizontal="left" vertical="center" wrapText="1"/>
    </xf>
    <xf numFmtId="0" fontId="0" fillId="0" borderId="0" xfId="0" applyBorder="1" applyAlignment="1">
      <alignment horizontal="center" vertical="center" wrapText="1"/>
    </xf>
    <xf numFmtId="0" fontId="8" fillId="0" borderId="0" xfId="0" applyFont="1" applyBorder="1" applyAlignment="1">
      <alignment horizontal="center" vertical="center" wrapText="1"/>
    </xf>
    <xf numFmtId="0" fontId="0" fillId="0" borderId="0" xfId="0" applyBorder="1" applyAlignment="1">
      <alignment/>
    </xf>
    <xf numFmtId="0" fontId="10" fillId="0" borderId="1" xfId="0" applyFont="1" applyBorder="1" applyAlignment="1">
      <alignment horizontal="center" vertical="center" wrapText="1"/>
    </xf>
    <xf numFmtId="165" fontId="10" fillId="0" borderId="1" xfId="0" applyNumberFormat="1" applyFont="1" applyBorder="1" applyAlignment="1">
      <alignment horizontal="center" vertical="center"/>
    </xf>
    <xf numFmtId="165" fontId="7" fillId="0" borderId="1" xfId="0" applyNumberFormat="1" applyFont="1" applyBorder="1" applyAlignment="1">
      <alignment horizontal="center" vertical="center" wrapText="1"/>
    </xf>
    <xf numFmtId="0" fontId="7" fillId="0" borderId="1" xfId="0" applyFont="1" applyBorder="1" applyAlignment="1">
      <alignment horizontal="center" vertical="center"/>
    </xf>
    <xf numFmtId="0" fontId="5" fillId="0" borderId="1" xfId="0" applyFont="1" applyBorder="1" applyAlignment="1">
      <alignment vertical="center"/>
    </xf>
    <xf numFmtId="0" fontId="0" fillId="0" borderId="0" xfId="0" applyFont="1" applyBorder="1" applyAlignment="1">
      <alignment horizontal="center" vertical="center" wrapText="1"/>
    </xf>
    <xf numFmtId="0" fontId="9" fillId="0" borderId="0" xfId="0" applyFont="1" applyBorder="1" applyAlignment="1">
      <alignment horizontal="center" vertical="center" wrapText="1"/>
    </xf>
    <xf numFmtId="0" fontId="7" fillId="0" borderId="0" xfId="0" applyFont="1" applyBorder="1" applyAlignment="1">
      <alignment horizontal="center" vertical="center" wrapText="1"/>
    </xf>
    <xf numFmtId="0" fontId="10" fillId="0" borderId="0" xfId="0" applyFont="1" applyBorder="1" applyAlignment="1">
      <alignment horizontal="center" vertical="center" wrapText="1"/>
    </xf>
    <xf numFmtId="0" fontId="5" fillId="0" borderId="2" xfId="0" applyFont="1" applyBorder="1" applyAlignment="1">
      <alignment horizontal="center" vertical="center" wrapText="1"/>
    </xf>
    <xf numFmtId="0" fontId="5" fillId="0" borderId="2" xfId="0" applyFont="1" applyBorder="1" applyAlignment="1">
      <alignment horizontal="left" vertical="center" wrapText="1"/>
    </xf>
    <xf numFmtId="0" fontId="0" fillId="0" borderId="3" xfId="0" applyBorder="1" applyAlignment="1">
      <alignment/>
    </xf>
    <xf numFmtId="0" fontId="11" fillId="0" borderId="0" xfId="0" applyFont="1" applyBorder="1" applyAlignment="1">
      <alignment horizontal="center" vertical="center" wrapText="1"/>
    </xf>
    <xf numFmtId="172" fontId="5" fillId="0" borderId="1" xfId="0" applyNumberFormat="1" applyFont="1" applyBorder="1" applyAlignment="1">
      <alignment horizontal="center" vertical="center"/>
    </xf>
    <xf numFmtId="171" fontId="12" fillId="0" borderId="1" xfId="17" applyNumberFormat="1" applyFont="1" applyBorder="1" applyAlignment="1">
      <alignment horizontal="center" vertical="center"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C150"/>
  <sheetViews>
    <sheetView zoomScale="75" zoomScaleNormal="75" workbookViewId="0" topLeftCell="A1">
      <pane xSplit="1" ySplit="1" topLeftCell="B2" activePane="bottomRight" state="frozen"/>
      <selection pane="topLeft" activeCell="A1" sqref="A1"/>
      <selection pane="topRight" activeCell="B1" sqref="B1"/>
      <selection pane="bottomLeft" activeCell="A6" sqref="A6"/>
      <selection pane="bottomRight" activeCell="A1" sqref="A1:IV1"/>
    </sheetView>
  </sheetViews>
  <sheetFormatPr defaultColWidth="9.140625" defaultRowHeight="12.75"/>
  <cols>
    <col min="1" max="1" width="25.7109375" style="14" customWidth="1"/>
    <col min="2" max="2" width="7.00390625" style="4" customWidth="1"/>
    <col min="3" max="3" width="123.421875" style="9" customWidth="1"/>
  </cols>
  <sheetData>
    <row r="1" spans="1:3" s="14" customFormat="1" ht="33" customHeight="1">
      <c r="A1" s="40" t="s">
        <v>2</v>
      </c>
      <c r="B1" s="1" t="s">
        <v>3</v>
      </c>
      <c r="C1" s="41" t="s">
        <v>48</v>
      </c>
    </row>
    <row r="2" spans="1:3" s="14" customFormat="1" ht="42.75">
      <c r="A2" s="33" t="s">
        <v>79</v>
      </c>
      <c r="B2" s="33">
        <v>0</v>
      </c>
      <c r="C2" s="36" t="s">
        <v>65</v>
      </c>
    </row>
    <row r="3" spans="1:3" s="14" customFormat="1" ht="33" customHeight="1">
      <c r="A3" s="33" t="s">
        <v>50</v>
      </c>
      <c r="B3" s="33">
        <v>3.7</v>
      </c>
      <c r="C3" s="36" t="s">
        <v>42</v>
      </c>
    </row>
    <row r="4" spans="1:3" s="14" customFormat="1" ht="42.75">
      <c r="A4" s="33" t="s">
        <v>55</v>
      </c>
      <c r="B4" s="33">
        <v>6.9</v>
      </c>
      <c r="C4" s="36" t="s">
        <v>43</v>
      </c>
    </row>
    <row r="5" spans="1:3" s="14" customFormat="1" ht="28.5">
      <c r="A5" s="33" t="s">
        <v>51</v>
      </c>
      <c r="B5" s="33">
        <v>10.5</v>
      </c>
      <c r="C5" s="36" t="s">
        <v>66</v>
      </c>
    </row>
    <row r="6" spans="1:3" s="14" customFormat="1" ht="28.5">
      <c r="A6" s="33" t="s">
        <v>52</v>
      </c>
      <c r="B6" s="33"/>
      <c r="C6" s="36" t="s">
        <v>67</v>
      </c>
    </row>
    <row r="7" spans="1:3" s="14" customFormat="1" ht="42.75">
      <c r="A7" s="33" t="s">
        <v>53</v>
      </c>
      <c r="B7" s="33">
        <v>12</v>
      </c>
      <c r="C7" s="36" t="s">
        <v>58</v>
      </c>
    </row>
    <row r="8" spans="1:3" s="14" customFormat="1" ht="28.5">
      <c r="A8" s="33" t="s">
        <v>80</v>
      </c>
      <c r="B8" s="33">
        <v>12.5</v>
      </c>
      <c r="C8" s="36" t="s">
        <v>44</v>
      </c>
    </row>
    <row r="9" spans="1:3" s="14" customFormat="1" ht="28.5">
      <c r="A9" s="33" t="s">
        <v>56</v>
      </c>
      <c r="B9" s="33"/>
      <c r="C9" s="36" t="s">
        <v>47</v>
      </c>
    </row>
    <row r="10" spans="1:3" s="14" customFormat="1" ht="42.75">
      <c r="A10" s="33" t="s">
        <v>54</v>
      </c>
      <c r="B10" s="33">
        <v>15.5</v>
      </c>
      <c r="C10" s="36" t="s">
        <v>61</v>
      </c>
    </row>
    <row r="11" spans="1:3" s="14" customFormat="1" ht="42.75">
      <c r="A11" s="33" t="s">
        <v>57</v>
      </c>
      <c r="B11" s="33">
        <v>18</v>
      </c>
      <c r="C11" s="36" t="s">
        <v>62</v>
      </c>
    </row>
    <row r="12" spans="1:3" s="14" customFormat="1" ht="33" customHeight="1">
      <c r="A12" s="33" t="s">
        <v>60</v>
      </c>
      <c r="B12" s="33">
        <v>20.9</v>
      </c>
      <c r="C12" s="36" t="s">
        <v>63</v>
      </c>
    </row>
    <row r="13" spans="1:3" s="14" customFormat="1" ht="42.75">
      <c r="A13" s="33" t="s">
        <v>11</v>
      </c>
      <c r="B13" s="33">
        <v>24.3</v>
      </c>
      <c r="C13" s="36" t="s">
        <v>41</v>
      </c>
    </row>
    <row r="14" spans="1:3" s="14" customFormat="1" ht="14.25">
      <c r="A14" s="33" t="s">
        <v>0</v>
      </c>
      <c r="B14" s="33"/>
      <c r="C14" s="36" t="s">
        <v>64</v>
      </c>
    </row>
    <row r="15" spans="1:3" s="14" customFormat="1" ht="28.5">
      <c r="A15" s="33" t="s">
        <v>34</v>
      </c>
      <c r="B15" s="33">
        <v>27.8</v>
      </c>
      <c r="C15" s="36" t="s">
        <v>81</v>
      </c>
    </row>
    <row r="16" s="14" customFormat="1" ht="12.75">
      <c r="C16" s="10"/>
    </row>
    <row r="17" s="14" customFormat="1" ht="12.75">
      <c r="C17" s="10"/>
    </row>
    <row r="18" s="14" customFormat="1" ht="12.75">
      <c r="C18" s="10"/>
    </row>
    <row r="19" s="14" customFormat="1" ht="12.75">
      <c r="C19" s="10"/>
    </row>
    <row r="20" ht="12.75">
      <c r="B20" s="15"/>
    </row>
    <row r="21" ht="12.75">
      <c r="B21" s="15"/>
    </row>
    <row r="132" s="14" customFormat="1" ht="49.5" customHeight="1">
      <c r="C132" s="10"/>
    </row>
    <row r="133" s="14" customFormat="1" ht="33" customHeight="1">
      <c r="C133" s="10"/>
    </row>
    <row r="134" s="14" customFormat="1" ht="49.5" customHeight="1">
      <c r="C134" s="10"/>
    </row>
    <row r="135" s="14" customFormat="1" ht="33" customHeight="1">
      <c r="C135" s="10"/>
    </row>
    <row r="136" s="14" customFormat="1" ht="33" customHeight="1">
      <c r="C136" s="10"/>
    </row>
    <row r="137" s="14" customFormat="1" ht="33" customHeight="1">
      <c r="C137" s="10"/>
    </row>
    <row r="138" s="14" customFormat="1" ht="33" customHeight="1">
      <c r="C138" s="10"/>
    </row>
    <row r="139" s="14" customFormat="1" ht="49.5" customHeight="1">
      <c r="C139" s="10"/>
    </row>
    <row r="140" s="14" customFormat="1" ht="49.5" customHeight="1">
      <c r="C140" s="10"/>
    </row>
    <row r="141" s="14" customFormat="1" ht="33" customHeight="1">
      <c r="C141" s="10"/>
    </row>
    <row r="142" s="14" customFormat="1" ht="49.5" customHeight="1">
      <c r="C142" s="10"/>
    </row>
    <row r="143" s="14" customFormat="1" ht="33" customHeight="1">
      <c r="C143" s="10"/>
    </row>
    <row r="144" s="14" customFormat="1" ht="33" customHeight="1">
      <c r="C144" s="10"/>
    </row>
    <row r="145" s="14" customFormat="1" ht="12.75">
      <c r="C145" s="10"/>
    </row>
    <row r="146" s="14" customFormat="1" ht="12.75">
      <c r="C146" s="10"/>
    </row>
    <row r="147" s="14" customFormat="1" ht="12.75">
      <c r="C147" s="10"/>
    </row>
    <row r="148" s="14" customFormat="1" ht="12.75">
      <c r="C148" s="10"/>
    </row>
    <row r="149" ht="12.75">
      <c r="B149" s="15"/>
    </row>
    <row r="150" ht="12.75">
      <c r="B150" s="15"/>
    </row>
  </sheetData>
  <printOptions/>
  <pageMargins left="0.75" right="0.5" top="0.75" bottom="0.75" header="0.25" footer="0.25"/>
  <pageSetup fitToHeight="1" fitToWidth="1" horizontalDpi="300" verticalDpi="300" orientation="landscape" scale="81" r:id="rId1"/>
  <headerFooter alignWithMargins="0">
    <oddHeader>&amp;C&amp;"Arial,Bold"&amp;18Skunk River Water Trail Grant Proposal&amp;R&amp;12Attachment E-2</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D20"/>
  <sheetViews>
    <sheetView zoomScale="75" zoomScaleNormal="75" workbookViewId="0" topLeftCell="B1">
      <selection activeCell="D2" sqref="D2"/>
    </sheetView>
  </sheetViews>
  <sheetFormatPr defaultColWidth="9.140625" defaultRowHeight="12.75"/>
  <cols>
    <col min="1" max="1" width="22.7109375" style="14" customWidth="1"/>
    <col min="2" max="2" width="122.421875" style="9" customWidth="1"/>
    <col min="3" max="3" width="3.421875" style="0" customWidth="1"/>
    <col min="4" max="16384" width="8.8515625" style="0" customWidth="1"/>
  </cols>
  <sheetData>
    <row r="1" spans="1:2" s="19" customFormat="1" ht="15.75">
      <c r="A1" s="40" t="s">
        <v>2</v>
      </c>
      <c r="B1" s="40" t="s">
        <v>32</v>
      </c>
    </row>
    <row r="2" spans="1:4" s="14" customFormat="1" ht="42.75">
      <c r="A2" s="33" t="str">
        <f>+'Existing '!A2</f>
        <v>South Park                    Broad St (E15)                 Story City</v>
      </c>
      <c r="B2" s="36" t="s">
        <v>49</v>
      </c>
      <c r="D2" s="10"/>
    </row>
    <row r="3" spans="1:4" s="14" customFormat="1" ht="28.5">
      <c r="A3" s="33" t="str">
        <f>+'Existing '!A3</f>
        <v>E18 Canoe Access                            E18 (130th St)</v>
      </c>
      <c r="B3" s="36" t="s">
        <v>68</v>
      </c>
      <c r="D3" s="10"/>
    </row>
    <row r="4" spans="1:4" s="14" customFormat="1" ht="42.75">
      <c r="A4" s="33" t="str">
        <f>+'Existing '!A4</f>
        <v>Anderson Canoe Access                   150th St</v>
      </c>
      <c r="B4" s="36" t="s">
        <v>69</v>
      </c>
      <c r="D4" s="10"/>
    </row>
    <row r="5" spans="1:4" s="14" customFormat="1" ht="28.5">
      <c r="A5" s="33" t="str">
        <f>+'Existing '!A5</f>
        <v>Sopers Mill                           170th St</v>
      </c>
      <c r="B5" s="36" t="s">
        <v>70</v>
      </c>
      <c r="D5" s="10"/>
    </row>
    <row r="6" spans="1:4" s="14" customFormat="1" ht="28.5">
      <c r="A6" s="33" t="str">
        <f>+'Existing '!A6</f>
        <v>McFarland Park               180th St</v>
      </c>
      <c r="B6" s="36" t="s">
        <v>71</v>
      </c>
      <c r="D6" s="10"/>
    </row>
    <row r="7" spans="1:4" s="14" customFormat="1" ht="28.5">
      <c r="A7" s="33" t="str">
        <f>+'Existing '!A7</f>
        <v>East Peterson Park         180th St                    </v>
      </c>
      <c r="B7" s="36" t="s">
        <v>59</v>
      </c>
      <c r="D7" s="10"/>
    </row>
    <row r="8" spans="1:4" s="14" customFormat="1" ht="28.5">
      <c r="A8" s="33" t="str">
        <f>+'Existing '!A8</f>
        <v>West Peterson Park          180th St                         </v>
      </c>
      <c r="B8" s="36" t="s">
        <v>72</v>
      </c>
      <c r="D8" s="10"/>
    </row>
    <row r="9" spans="1:4" s="14" customFormat="1" ht="28.5">
      <c r="A9" s="33" t="str">
        <f>+'Existing '!A9</f>
        <v>US Filter Dam           Arrasmith Trail</v>
      </c>
      <c r="B9" s="36" t="s">
        <v>39</v>
      </c>
      <c r="D9" s="10"/>
    </row>
    <row r="10" spans="1:4" s="14" customFormat="1" ht="28.5">
      <c r="A10" s="33" t="str">
        <f>+'Existing '!A10</f>
        <v>Sleepy Hollow Access                               W Riverside Rd</v>
      </c>
      <c r="B10" s="36" t="s">
        <v>73</v>
      </c>
      <c r="D10" s="10"/>
    </row>
    <row r="11" spans="1:4" s="14" customFormat="1" ht="42.75">
      <c r="A11" s="33" t="str">
        <f>+'Existing '!A11</f>
        <v>North River Valley Park                         E 13th St   Ames</v>
      </c>
      <c r="B11" s="36" t="s">
        <v>74</v>
      </c>
      <c r="D11" s="10"/>
    </row>
    <row r="12" spans="1:4" s="14" customFormat="1" ht="42.75">
      <c r="A12" s="33" t="str">
        <f>+'Existing '!A12</f>
        <v>Youth Sports Complex                          Billy Sunday Rd   Ames</v>
      </c>
      <c r="B12" s="36" t="s">
        <v>45</v>
      </c>
      <c r="D12" s="10"/>
    </row>
    <row r="13" spans="1:4" s="14" customFormat="1" ht="28.5">
      <c r="A13" s="33" t="str">
        <f>+'Existing '!A13</f>
        <v>265th Street                                        </v>
      </c>
      <c r="B13" s="36" t="s">
        <v>75</v>
      </c>
      <c r="D13" s="10"/>
    </row>
    <row r="14" spans="1:4" s="14" customFormat="1" ht="14.25">
      <c r="A14" s="33" t="str">
        <f>+'Existing '!A14</f>
        <v>Skunk River Flats</v>
      </c>
      <c r="B14" s="36" t="s">
        <v>46</v>
      </c>
      <c r="D14" s="10"/>
    </row>
    <row r="15" spans="1:4" s="14" customFormat="1" ht="28.5">
      <c r="A15" s="33" t="str">
        <f>+'Existing '!A15</f>
        <v>Askew Bridge                         R70  </v>
      </c>
      <c r="B15" s="36" t="s">
        <v>76</v>
      </c>
      <c r="D15" s="10"/>
    </row>
    <row r="16" spans="1:2" s="19" customFormat="1" ht="14.25">
      <c r="A16" s="23"/>
      <c r="B16" s="21"/>
    </row>
    <row r="17" spans="1:2" s="19" customFormat="1" ht="14.25">
      <c r="A17" s="23"/>
      <c r="B17" s="21"/>
    </row>
    <row r="18" spans="1:2" s="19" customFormat="1" ht="14.25">
      <c r="A18" s="23"/>
      <c r="B18" s="21"/>
    </row>
    <row r="19" spans="1:2" s="19" customFormat="1" ht="14.25">
      <c r="A19" s="23"/>
      <c r="B19" s="22"/>
    </row>
    <row r="20" spans="1:2" s="19" customFormat="1" ht="14.25">
      <c r="A20" s="23"/>
      <c r="B20" s="21"/>
    </row>
  </sheetData>
  <printOptions/>
  <pageMargins left="0.75" right="0.75" top="1" bottom="0.58" header="0.5" footer="0.5"/>
  <pageSetup fitToHeight="1" fitToWidth="1" horizontalDpi="300" verticalDpi="300" orientation="landscape" scale="85" r:id="rId1"/>
  <headerFooter alignWithMargins="0">
    <oddHeader>&amp;C&amp;"Arial,Bold"&amp;18Skunk River Water Trail Grant Proposal &amp;R&amp;12Attachment E-3</oddHeader>
  </headerFooter>
</worksheet>
</file>

<file path=xl/worksheets/sheet3.xml><?xml version="1.0" encoding="utf-8"?>
<worksheet xmlns="http://schemas.openxmlformats.org/spreadsheetml/2006/main" xmlns:r="http://schemas.openxmlformats.org/officeDocument/2006/relationships">
  <sheetPr>
    <pageSetUpPr fitToPage="1"/>
  </sheetPr>
  <dimension ref="A1:HZ21"/>
  <sheetViews>
    <sheetView tabSelected="1" zoomScale="50" zoomScaleNormal="50" workbookViewId="0" topLeftCell="A1">
      <pane xSplit="1" ySplit="1" topLeftCell="P14" activePane="bottomRight" state="frozen"/>
      <selection pane="topLeft" activeCell="A1" sqref="A1"/>
      <selection pane="topRight" activeCell="B1" sqref="B1"/>
      <selection pane="bottomLeft" activeCell="A4" sqref="A4"/>
      <selection pane="bottomRight" activeCell="A21" sqref="A21:IV21"/>
    </sheetView>
  </sheetViews>
  <sheetFormatPr defaultColWidth="9.140625" defaultRowHeight="12.75"/>
  <cols>
    <col min="1" max="1" width="22.28125" style="14" customWidth="1"/>
    <col min="2" max="2" width="8.8515625" style="5" customWidth="1"/>
    <col min="3" max="3" width="10.57421875" style="6" customWidth="1"/>
    <col min="4" max="4" width="11.57421875" style="5" customWidth="1"/>
    <col min="5" max="5" width="11.28125" style="8" customWidth="1"/>
    <col min="6" max="6" width="15.8515625" style="5" customWidth="1"/>
    <col min="7" max="7" width="9.140625" style="3" customWidth="1"/>
    <col min="8" max="8" width="12.7109375" style="3" customWidth="1"/>
    <col min="9" max="9" width="9.421875" style="3" customWidth="1"/>
    <col min="10" max="10" width="8.7109375" style="7" customWidth="1"/>
    <col min="11" max="11" width="9.421875" style="7" customWidth="1"/>
    <col min="12" max="12" width="9.140625" style="7" customWidth="1"/>
    <col min="13" max="13" width="13.28125" style="7" customWidth="1"/>
    <col min="14" max="14" width="10.7109375" style="7" customWidth="1"/>
    <col min="15" max="15" width="18.421875" style="7" customWidth="1"/>
    <col min="16" max="16" width="16.00390625" style="2" customWidth="1"/>
    <col min="17" max="17" width="13.57421875" style="7" customWidth="1"/>
    <col min="18" max="18" width="15.28125" style="7" customWidth="1"/>
    <col min="19" max="19" width="10.7109375" style="7" customWidth="1"/>
    <col min="20" max="20" width="8.421875" style="2" customWidth="1"/>
    <col min="21" max="21" width="12.57421875" style="2" customWidth="1"/>
    <col min="22" max="22" width="10.8515625" style="2" customWidth="1"/>
    <col min="23" max="23" width="11.7109375" style="2" customWidth="1"/>
    <col min="24" max="24" width="11.57421875" style="2" customWidth="1"/>
    <col min="25" max="25" width="13.57421875" style="7" customWidth="1"/>
    <col min="26" max="26" width="19.421875" style="2" customWidth="1"/>
    <col min="27" max="16384" width="9.140625" style="2" customWidth="1"/>
  </cols>
  <sheetData>
    <row r="1" spans="1:26" s="43" customFormat="1" ht="60">
      <c r="A1" s="18" t="s">
        <v>2</v>
      </c>
      <c r="B1" s="42" t="s">
        <v>40</v>
      </c>
      <c r="C1" s="42" t="s">
        <v>4</v>
      </c>
      <c r="D1" s="42" t="s">
        <v>6</v>
      </c>
      <c r="E1" s="42" t="s">
        <v>7</v>
      </c>
      <c r="F1" s="18" t="s">
        <v>84</v>
      </c>
      <c r="G1" s="43" t="s">
        <v>5</v>
      </c>
      <c r="H1" s="18" t="s">
        <v>36</v>
      </c>
      <c r="I1" s="18" t="s">
        <v>35</v>
      </c>
      <c r="J1" s="18" t="s">
        <v>8</v>
      </c>
      <c r="K1" s="18" t="s">
        <v>9</v>
      </c>
      <c r="L1" s="18" t="s">
        <v>10</v>
      </c>
      <c r="M1" s="18" t="s">
        <v>77</v>
      </c>
      <c r="N1" s="18" t="s">
        <v>18</v>
      </c>
      <c r="O1" s="18" t="s">
        <v>83</v>
      </c>
      <c r="P1" s="18" t="s">
        <v>82</v>
      </c>
      <c r="Q1" s="18" t="s">
        <v>19</v>
      </c>
      <c r="R1" s="18" t="s">
        <v>20</v>
      </c>
      <c r="S1" s="18"/>
      <c r="T1" s="18" t="s">
        <v>31</v>
      </c>
      <c r="U1" s="18" t="s">
        <v>30</v>
      </c>
      <c r="V1" s="18" t="s">
        <v>29</v>
      </c>
      <c r="W1" s="18" t="s">
        <v>37</v>
      </c>
      <c r="X1" s="18" t="s">
        <v>38</v>
      </c>
      <c r="Y1" s="18" t="s">
        <v>19</v>
      </c>
      <c r="Z1" s="18" t="s">
        <v>85</v>
      </c>
    </row>
    <row r="2" spans="1:26" s="44" customFormat="1" ht="42.75" customHeight="1">
      <c r="A2" s="33" t="str">
        <f>+Improvements!A2</f>
        <v>South Park                    Broad St (E15)                 Story City</v>
      </c>
      <c r="B2" s="12">
        <v>1</v>
      </c>
      <c r="C2" s="12">
        <v>0</v>
      </c>
      <c r="D2" s="12"/>
      <c r="E2" s="12"/>
      <c r="F2" s="12">
        <f>+(B2+C2+D2+E2)*2.5</f>
        <v>2.5</v>
      </c>
      <c r="G2" s="12">
        <v>1</v>
      </c>
      <c r="H2" s="12"/>
      <c r="I2" s="12"/>
      <c r="J2" s="12">
        <v>50</v>
      </c>
      <c r="K2" s="12">
        <v>15</v>
      </c>
      <c r="L2" s="12"/>
      <c r="M2" s="12">
        <v>20</v>
      </c>
      <c r="N2" s="53"/>
      <c r="O2" s="53"/>
      <c r="P2" s="12"/>
      <c r="Q2" s="12">
        <f>+Y2+Z2</f>
        <v>24</v>
      </c>
      <c r="R2" s="12">
        <v>4</v>
      </c>
      <c r="S2" s="33"/>
      <c r="T2" s="12"/>
      <c r="U2" s="12"/>
      <c r="V2" s="12"/>
      <c r="W2" s="12"/>
      <c r="X2" s="12">
        <v>3</v>
      </c>
      <c r="Y2" s="12">
        <v>20</v>
      </c>
      <c r="Z2" s="44">
        <f>+G2*4</f>
        <v>4</v>
      </c>
    </row>
    <row r="3" spans="1:234" s="44" customFormat="1" ht="43.5" customHeight="1">
      <c r="A3" s="33" t="str">
        <f>+Improvements!A3</f>
        <v>E18 Canoe Access                            E18 (130th St)</v>
      </c>
      <c r="B3" s="12">
        <v>3</v>
      </c>
      <c r="C3" s="12">
        <v>2</v>
      </c>
      <c r="D3" s="12"/>
      <c r="E3" s="12"/>
      <c r="F3" s="12">
        <f>+(B3+C3+D3+E3)*2.5</f>
        <v>12.5</v>
      </c>
      <c r="G3" s="12">
        <v>1</v>
      </c>
      <c r="H3" s="12"/>
      <c r="I3" s="12"/>
      <c r="J3" s="12"/>
      <c r="K3" s="12">
        <v>15</v>
      </c>
      <c r="L3" s="12"/>
      <c r="M3" s="12"/>
      <c r="N3" s="53"/>
      <c r="O3" s="53">
        <v>3</v>
      </c>
      <c r="P3" s="12"/>
      <c r="Q3" s="12">
        <f aca="true" t="shared" si="0" ref="Q3:Q14">+Y3+Z3</f>
        <v>10</v>
      </c>
      <c r="R3" s="12"/>
      <c r="S3" s="33"/>
      <c r="T3" s="12"/>
      <c r="U3" s="12">
        <v>3</v>
      </c>
      <c r="V3" s="12"/>
      <c r="W3" s="12"/>
      <c r="X3" s="12"/>
      <c r="Y3" s="12">
        <v>6</v>
      </c>
      <c r="Z3" s="44">
        <f aca="true" t="shared" si="1" ref="Z3:Z14">+G3*4</f>
        <v>4</v>
      </c>
      <c r="AA3" s="11"/>
      <c r="AB3" s="11"/>
      <c r="AC3" s="11"/>
      <c r="AD3" s="11"/>
      <c r="AE3" s="11"/>
      <c r="AF3" s="11"/>
      <c r="AG3" s="11"/>
      <c r="AH3" s="11"/>
      <c r="AN3" s="11"/>
      <c r="AO3" s="11"/>
      <c r="AP3" s="33"/>
      <c r="AQ3" s="12"/>
      <c r="AR3" s="13"/>
      <c r="AS3" s="12"/>
      <c r="AT3" s="12"/>
      <c r="AU3" s="11"/>
      <c r="AV3" s="11"/>
      <c r="AW3" s="11"/>
      <c r="AX3" s="11"/>
      <c r="AY3" s="11"/>
      <c r="AZ3" s="11"/>
      <c r="BA3" s="11"/>
      <c r="BB3" s="11"/>
      <c r="BH3" s="11"/>
      <c r="BI3" s="11"/>
      <c r="BJ3" s="33"/>
      <c r="BK3" s="12"/>
      <c r="BL3" s="13"/>
      <c r="BM3" s="12"/>
      <c r="BN3" s="12"/>
      <c r="BO3" s="11"/>
      <c r="BP3" s="11"/>
      <c r="BQ3" s="11"/>
      <c r="BR3" s="11"/>
      <c r="BS3" s="11"/>
      <c r="BT3" s="11"/>
      <c r="BU3" s="11"/>
      <c r="BV3" s="11"/>
      <c r="CB3" s="11"/>
      <c r="CC3" s="11"/>
      <c r="CD3" s="33"/>
      <c r="CE3" s="12"/>
      <c r="CF3" s="13"/>
      <c r="CG3" s="12"/>
      <c r="CH3" s="12"/>
      <c r="CI3" s="11"/>
      <c r="CJ3" s="11"/>
      <c r="CK3" s="11"/>
      <c r="CL3" s="11"/>
      <c r="CM3" s="11"/>
      <c r="CN3" s="11"/>
      <c r="CO3" s="11"/>
      <c r="CP3" s="11"/>
      <c r="CV3" s="11"/>
      <c r="CW3" s="11"/>
      <c r="CX3" s="33"/>
      <c r="CY3" s="12"/>
      <c r="CZ3" s="13"/>
      <c r="DA3" s="12"/>
      <c r="DB3" s="12"/>
      <c r="DC3" s="11"/>
      <c r="DD3" s="11"/>
      <c r="DE3" s="11"/>
      <c r="DF3" s="11"/>
      <c r="DG3" s="11"/>
      <c r="DH3" s="11"/>
      <c r="DI3" s="11"/>
      <c r="DJ3" s="11"/>
      <c r="DP3" s="11"/>
      <c r="DQ3" s="11"/>
      <c r="DR3" s="33"/>
      <c r="DS3" s="12"/>
      <c r="DT3" s="13"/>
      <c r="DU3" s="12"/>
      <c r="DV3" s="12"/>
      <c r="DW3" s="11"/>
      <c r="DX3" s="11"/>
      <c r="DY3" s="11"/>
      <c r="DZ3" s="11"/>
      <c r="EA3" s="11"/>
      <c r="EB3" s="11"/>
      <c r="EC3" s="11"/>
      <c r="ED3" s="11"/>
      <c r="EJ3" s="11"/>
      <c r="EK3" s="11"/>
      <c r="EL3" s="33"/>
      <c r="EM3" s="12"/>
      <c r="EN3" s="13"/>
      <c r="EO3" s="12"/>
      <c r="EP3" s="12"/>
      <c r="EQ3" s="11"/>
      <c r="ER3" s="11"/>
      <c r="ES3" s="11"/>
      <c r="ET3" s="11"/>
      <c r="EU3" s="11"/>
      <c r="EV3" s="11"/>
      <c r="EW3" s="11"/>
      <c r="EX3" s="11"/>
      <c r="FD3" s="11"/>
      <c r="FE3" s="11"/>
      <c r="FF3" s="33"/>
      <c r="FG3" s="12"/>
      <c r="FH3" s="13"/>
      <c r="FI3" s="12"/>
      <c r="FJ3" s="12"/>
      <c r="FK3" s="11"/>
      <c r="FL3" s="11"/>
      <c r="FM3" s="11"/>
      <c r="FN3" s="11"/>
      <c r="FO3" s="11"/>
      <c r="FP3" s="11"/>
      <c r="FQ3" s="11"/>
      <c r="FR3" s="11"/>
      <c r="FX3" s="11"/>
      <c r="FY3" s="11"/>
      <c r="FZ3" s="33"/>
      <c r="GA3" s="12"/>
      <c r="GB3" s="13"/>
      <c r="GC3" s="12"/>
      <c r="GD3" s="12"/>
      <c r="GE3" s="11"/>
      <c r="GF3" s="11"/>
      <c r="GG3" s="11"/>
      <c r="GH3" s="11"/>
      <c r="GI3" s="11"/>
      <c r="GJ3" s="11"/>
      <c r="GK3" s="11"/>
      <c r="GL3" s="11"/>
      <c r="GR3" s="11"/>
      <c r="GS3" s="11"/>
      <c r="GT3" s="33"/>
      <c r="GU3" s="12"/>
      <c r="GV3" s="13"/>
      <c r="GW3" s="12"/>
      <c r="GX3" s="12"/>
      <c r="GY3" s="11"/>
      <c r="GZ3" s="11"/>
      <c r="HA3" s="11"/>
      <c r="HB3" s="11"/>
      <c r="HC3" s="11"/>
      <c r="HD3" s="11"/>
      <c r="HE3" s="11"/>
      <c r="HF3" s="11"/>
      <c r="HL3" s="11"/>
      <c r="HM3" s="11"/>
      <c r="HN3" s="33"/>
      <c r="HO3" s="12"/>
      <c r="HP3" s="13"/>
      <c r="HQ3" s="12"/>
      <c r="HR3" s="12"/>
      <c r="HS3" s="11"/>
      <c r="HT3" s="11"/>
      <c r="HU3" s="11"/>
      <c r="HV3" s="11"/>
      <c r="HW3" s="11"/>
      <c r="HX3" s="11"/>
      <c r="HY3" s="11"/>
      <c r="HZ3" s="11"/>
    </row>
    <row r="4" spans="1:234" s="44" customFormat="1" ht="43.5" customHeight="1">
      <c r="A4" s="33" t="str">
        <f>+Improvements!A4</f>
        <v>Anderson Canoe Access                   150th St</v>
      </c>
      <c r="B4" s="12">
        <v>3</v>
      </c>
      <c r="C4" s="12">
        <v>2</v>
      </c>
      <c r="D4" s="12"/>
      <c r="E4" s="12"/>
      <c r="F4" s="12">
        <f>+(B4+C4+D4+E4)*2.5</f>
        <v>12.5</v>
      </c>
      <c r="G4" s="12">
        <v>1</v>
      </c>
      <c r="H4" s="12"/>
      <c r="I4" s="12"/>
      <c r="J4" s="12">
        <v>15</v>
      </c>
      <c r="K4" s="12">
        <v>15</v>
      </c>
      <c r="L4" s="12"/>
      <c r="M4" s="12">
        <v>20</v>
      </c>
      <c r="N4" s="53"/>
      <c r="O4" s="53">
        <v>3</v>
      </c>
      <c r="P4" s="12"/>
      <c r="Q4" s="12">
        <f t="shared" si="0"/>
        <v>24</v>
      </c>
      <c r="R4" s="12">
        <v>8</v>
      </c>
      <c r="S4" s="33"/>
      <c r="T4" s="12"/>
      <c r="U4" s="12">
        <v>3</v>
      </c>
      <c r="V4" s="12"/>
      <c r="W4" s="12"/>
      <c r="X4" s="12"/>
      <c r="Y4" s="12">
        <v>20</v>
      </c>
      <c r="Z4" s="44">
        <f t="shared" si="1"/>
        <v>4</v>
      </c>
      <c r="AA4" s="11"/>
      <c r="AB4" s="11"/>
      <c r="AC4" s="11"/>
      <c r="AD4" s="11"/>
      <c r="AE4" s="11"/>
      <c r="AF4" s="11"/>
      <c r="AG4" s="11"/>
      <c r="AH4" s="11"/>
      <c r="AN4" s="11"/>
      <c r="AO4" s="11"/>
      <c r="AP4" s="33"/>
      <c r="AQ4" s="12"/>
      <c r="AR4" s="13"/>
      <c r="AS4" s="12"/>
      <c r="AT4" s="12"/>
      <c r="AU4" s="11"/>
      <c r="AV4" s="11"/>
      <c r="AW4" s="11"/>
      <c r="AX4" s="11"/>
      <c r="AY4" s="11"/>
      <c r="AZ4" s="11"/>
      <c r="BA4" s="11"/>
      <c r="BB4" s="11"/>
      <c r="BH4" s="11"/>
      <c r="BI4" s="11"/>
      <c r="BJ4" s="33"/>
      <c r="BK4" s="12"/>
      <c r="BL4" s="13"/>
      <c r="BM4" s="12"/>
      <c r="BN4" s="12"/>
      <c r="BO4" s="11"/>
      <c r="BP4" s="11"/>
      <c r="BQ4" s="11"/>
      <c r="BR4" s="11"/>
      <c r="BS4" s="11"/>
      <c r="BT4" s="11"/>
      <c r="BU4" s="11"/>
      <c r="BV4" s="11"/>
      <c r="CB4" s="11"/>
      <c r="CC4" s="11"/>
      <c r="CD4" s="33"/>
      <c r="CE4" s="12"/>
      <c r="CF4" s="13"/>
      <c r="CG4" s="12"/>
      <c r="CH4" s="12"/>
      <c r="CI4" s="11"/>
      <c r="CJ4" s="11"/>
      <c r="CK4" s="11"/>
      <c r="CL4" s="11"/>
      <c r="CM4" s="11"/>
      <c r="CN4" s="11"/>
      <c r="CO4" s="11"/>
      <c r="CP4" s="11"/>
      <c r="CV4" s="11"/>
      <c r="CW4" s="11"/>
      <c r="CX4" s="33"/>
      <c r="CY4" s="12"/>
      <c r="CZ4" s="13"/>
      <c r="DA4" s="12"/>
      <c r="DB4" s="12"/>
      <c r="DC4" s="11"/>
      <c r="DD4" s="11"/>
      <c r="DE4" s="11"/>
      <c r="DF4" s="11"/>
      <c r="DG4" s="11"/>
      <c r="DH4" s="11"/>
      <c r="DI4" s="11"/>
      <c r="DJ4" s="11"/>
      <c r="DP4" s="11"/>
      <c r="DQ4" s="11"/>
      <c r="DR4" s="33"/>
      <c r="DS4" s="12"/>
      <c r="DT4" s="13"/>
      <c r="DU4" s="12"/>
      <c r="DV4" s="12"/>
      <c r="DW4" s="11"/>
      <c r="DX4" s="11"/>
      <c r="DY4" s="11"/>
      <c r="DZ4" s="11"/>
      <c r="EA4" s="11"/>
      <c r="EB4" s="11"/>
      <c r="EC4" s="11"/>
      <c r="ED4" s="11"/>
      <c r="EJ4" s="11"/>
      <c r="EK4" s="11"/>
      <c r="EL4" s="33"/>
      <c r="EM4" s="12"/>
      <c r="EN4" s="13"/>
      <c r="EO4" s="12"/>
      <c r="EP4" s="12"/>
      <c r="EQ4" s="11"/>
      <c r="ER4" s="11"/>
      <c r="ES4" s="11"/>
      <c r="ET4" s="11"/>
      <c r="EU4" s="11"/>
      <c r="EV4" s="11"/>
      <c r="EW4" s="11"/>
      <c r="EX4" s="11"/>
      <c r="FD4" s="11"/>
      <c r="FE4" s="11"/>
      <c r="FF4" s="33"/>
      <c r="FG4" s="12"/>
      <c r="FH4" s="13"/>
      <c r="FI4" s="12"/>
      <c r="FJ4" s="12"/>
      <c r="FK4" s="11"/>
      <c r="FL4" s="11"/>
      <c r="FM4" s="11"/>
      <c r="FN4" s="11"/>
      <c r="FO4" s="11"/>
      <c r="FP4" s="11"/>
      <c r="FQ4" s="11"/>
      <c r="FR4" s="11"/>
      <c r="FX4" s="11"/>
      <c r="FY4" s="11"/>
      <c r="FZ4" s="33"/>
      <c r="GA4" s="12"/>
      <c r="GB4" s="13"/>
      <c r="GC4" s="12"/>
      <c r="GD4" s="12"/>
      <c r="GE4" s="11"/>
      <c r="GF4" s="11"/>
      <c r="GG4" s="11"/>
      <c r="GH4" s="11"/>
      <c r="GI4" s="11"/>
      <c r="GJ4" s="11"/>
      <c r="GK4" s="11"/>
      <c r="GL4" s="11"/>
      <c r="GR4" s="11"/>
      <c r="GS4" s="11"/>
      <c r="GT4" s="33"/>
      <c r="GU4" s="12"/>
      <c r="GV4" s="13"/>
      <c r="GW4" s="12"/>
      <c r="GX4" s="12"/>
      <c r="GY4" s="11"/>
      <c r="GZ4" s="11"/>
      <c r="HA4" s="11"/>
      <c r="HB4" s="11"/>
      <c r="HC4" s="11"/>
      <c r="HD4" s="11"/>
      <c r="HE4" s="11"/>
      <c r="HF4" s="11"/>
      <c r="HL4" s="11"/>
      <c r="HM4" s="11"/>
      <c r="HN4" s="33"/>
      <c r="HO4" s="12"/>
      <c r="HP4" s="13"/>
      <c r="HQ4" s="12"/>
      <c r="HR4" s="12"/>
      <c r="HS4" s="11"/>
      <c r="HT4" s="11"/>
      <c r="HU4" s="11"/>
      <c r="HV4" s="11"/>
      <c r="HW4" s="11"/>
      <c r="HX4" s="11"/>
      <c r="HY4" s="11"/>
      <c r="HZ4" s="11"/>
    </row>
    <row r="5" spans="1:234" s="44" customFormat="1" ht="43.5" customHeight="1">
      <c r="A5" s="33" t="str">
        <f>+Improvements!A5</f>
        <v>Sopers Mill                           170th St</v>
      </c>
      <c r="B5" s="12">
        <v>3</v>
      </c>
      <c r="C5" s="12">
        <v>2</v>
      </c>
      <c r="D5" s="12">
        <v>1</v>
      </c>
      <c r="E5" s="12"/>
      <c r="F5" s="12">
        <f>+(B5+C5+D5+E5)*2.5</f>
        <v>15</v>
      </c>
      <c r="G5" s="12">
        <v>1</v>
      </c>
      <c r="H5" s="12"/>
      <c r="I5" s="12"/>
      <c r="J5" s="12"/>
      <c r="K5" s="12">
        <v>30</v>
      </c>
      <c r="L5" s="12">
        <v>75</v>
      </c>
      <c r="M5" s="12"/>
      <c r="N5" s="53"/>
      <c r="O5" s="53">
        <v>3</v>
      </c>
      <c r="P5" s="12"/>
      <c r="Q5" s="12">
        <f t="shared" si="0"/>
        <v>4</v>
      </c>
      <c r="R5" s="12"/>
      <c r="S5" s="33"/>
      <c r="T5" s="12"/>
      <c r="U5" s="12">
        <v>3</v>
      </c>
      <c r="V5" s="12"/>
      <c r="W5" s="12"/>
      <c r="X5" s="12"/>
      <c r="Y5" s="12"/>
      <c r="Z5" s="44">
        <f t="shared" si="1"/>
        <v>4</v>
      </c>
      <c r="AA5" s="11"/>
      <c r="AB5" s="11"/>
      <c r="AC5" s="11"/>
      <c r="AD5" s="11"/>
      <c r="AE5" s="11"/>
      <c r="AF5" s="11"/>
      <c r="AG5" s="11"/>
      <c r="AH5" s="11"/>
      <c r="AN5" s="11"/>
      <c r="AO5" s="11"/>
      <c r="AP5" s="33"/>
      <c r="AQ5" s="12"/>
      <c r="AR5" s="13"/>
      <c r="AS5" s="12"/>
      <c r="AT5" s="12"/>
      <c r="AU5" s="11"/>
      <c r="AV5" s="11"/>
      <c r="AW5" s="11"/>
      <c r="AX5" s="11"/>
      <c r="AY5" s="11"/>
      <c r="AZ5" s="11"/>
      <c r="BA5" s="11"/>
      <c r="BB5" s="11"/>
      <c r="BH5" s="11"/>
      <c r="BI5" s="11"/>
      <c r="BJ5" s="33"/>
      <c r="BK5" s="12"/>
      <c r="BL5" s="13"/>
      <c r="BM5" s="12"/>
      <c r="BN5" s="12"/>
      <c r="BO5" s="11"/>
      <c r="BP5" s="11"/>
      <c r="BQ5" s="11"/>
      <c r="BR5" s="11"/>
      <c r="BS5" s="11"/>
      <c r="BT5" s="11"/>
      <c r="BU5" s="11"/>
      <c r="BV5" s="11"/>
      <c r="CB5" s="11"/>
      <c r="CC5" s="11"/>
      <c r="CD5" s="33"/>
      <c r="CE5" s="12"/>
      <c r="CF5" s="13"/>
      <c r="CG5" s="12"/>
      <c r="CH5" s="12"/>
      <c r="CI5" s="11"/>
      <c r="CJ5" s="11"/>
      <c r="CK5" s="11"/>
      <c r="CL5" s="11"/>
      <c r="CM5" s="11"/>
      <c r="CN5" s="11"/>
      <c r="CO5" s="11"/>
      <c r="CP5" s="11"/>
      <c r="CV5" s="11"/>
      <c r="CW5" s="11"/>
      <c r="CX5" s="33"/>
      <c r="CY5" s="12"/>
      <c r="CZ5" s="13"/>
      <c r="DA5" s="12"/>
      <c r="DB5" s="12"/>
      <c r="DC5" s="11"/>
      <c r="DD5" s="11"/>
      <c r="DE5" s="11"/>
      <c r="DF5" s="11"/>
      <c r="DG5" s="11"/>
      <c r="DH5" s="11"/>
      <c r="DI5" s="11"/>
      <c r="DJ5" s="11"/>
      <c r="DP5" s="11"/>
      <c r="DQ5" s="11"/>
      <c r="DR5" s="33"/>
      <c r="DS5" s="12"/>
      <c r="DT5" s="13"/>
      <c r="DU5" s="12"/>
      <c r="DV5" s="12"/>
      <c r="DW5" s="11"/>
      <c r="DX5" s="11"/>
      <c r="DY5" s="11"/>
      <c r="DZ5" s="11"/>
      <c r="EA5" s="11"/>
      <c r="EB5" s="11"/>
      <c r="EC5" s="11"/>
      <c r="ED5" s="11"/>
      <c r="EJ5" s="11"/>
      <c r="EK5" s="11"/>
      <c r="EL5" s="33"/>
      <c r="EM5" s="12"/>
      <c r="EN5" s="13"/>
      <c r="EO5" s="12"/>
      <c r="EP5" s="12"/>
      <c r="EQ5" s="11"/>
      <c r="ER5" s="11"/>
      <c r="ES5" s="11"/>
      <c r="ET5" s="11"/>
      <c r="EU5" s="11"/>
      <c r="EV5" s="11"/>
      <c r="EW5" s="11"/>
      <c r="EX5" s="11"/>
      <c r="FD5" s="11"/>
      <c r="FE5" s="11"/>
      <c r="FF5" s="33"/>
      <c r="FG5" s="12"/>
      <c r="FH5" s="13"/>
      <c r="FI5" s="12"/>
      <c r="FJ5" s="12"/>
      <c r="FK5" s="11"/>
      <c r="FL5" s="11"/>
      <c r="FM5" s="11"/>
      <c r="FN5" s="11"/>
      <c r="FO5" s="11"/>
      <c r="FP5" s="11"/>
      <c r="FQ5" s="11"/>
      <c r="FR5" s="11"/>
      <c r="FX5" s="11"/>
      <c r="FY5" s="11"/>
      <c r="FZ5" s="33"/>
      <c r="GA5" s="12"/>
      <c r="GB5" s="13"/>
      <c r="GC5" s="12"/>
      <c r="GD5" s="12"/>
      <c r="GE5" s="11"/>
      <c r="GF5" s="11"/>
      <c r="GG5" s="11"/>
      <c r="GH5" s="11"/>
      <c r="GI5" s="11"/>
      <c r="GJ5" s="11"/>
      <c r="GK5" s="11"/>
      <c r="GL5" s="11"/>
      <c r="GR5" s="11"/>
      <c r="GS5" s="11"/>
      <c r="GT5" s="33"/>
      <c r="GU5" s="12"/>
      <c r="GV5" s="13"/>
      <c r="GW5" s="12"/>
      <c r="GX5" s="12"/>
      <c r="GY5" s="11"/>
      <c r="GZ5" s="11"/>
      <c r="HA5" s="11"/>
      <c r="HB5" s="11"/>
      <c r="HC5" s="11"/>
      <c r="HD5" s="11"/>
      <c r="HE5" s="11"/>
      <c r="HF5" s="11"/>
      <c r="HL5" s="11"/>
      <c r="HM5" s="11"/>
      <c r="HN5" s="33"/>
      <c r="HO5" s="12"/>
      <c r="HP5" s="13"/>
      <c r="HQ5" s="12"/>
      <c r="HR5" s="12"/>
      <c r="HS5" s="11"/>
      <c r="HT5" s="11"/>
      <c r="HU5" s="11"/>
      <c r="HV5" s="11"/>
      <c r="HW5" s="11"/>
      <c r="HX5" s="11"/>
      <c r="HY5" s="11"/>
      <c r="HZ5" s="11"/>
    </row>
    <row r="6" spans="1:234" s="44" customFormat="1" ht="43.5" customHeight="1">
      <c r="A6" s="33" t="str">
        <f>+Improvements!A6</f>
        <v>McFarland Park               180th St</v>
      </c>
      <c r="B6" s="12">
        <v>1</v>
      </c>
      <c r="C6" s="12"/>
      <c r="D6" s="12">
        <v>1</v>
      </c>
      <c r="E6" s="12"/>
      <c r="F6" s="12">
        <f>+(B6+C6+D6+E6)*2.5</f>
        <v>5</v>
      </c>
      <c r="G6" s="12">
        <v>1</v>
      </c>
      <c r="H6" s="12"/>
      <c r="I6" s="12"/>
      <c r="J6" s="12"/>
      <c r="K6" s="12">
        <v>15</v>
      </c>
      <c r="L6" s="12"/>
      <c r="M6" s="12">
        <v>30</v>
      </c>
      <c r="N6" s="53"/>
      <c r="O6" s="53">
        <v>3</v>
      </c>
      <c r="P6" s="12"/>
      <c r="Q6" s="12">
        <f t="shared" si="0"/>
        <v>34</v>
      </c>
      <c r="R6" s="12">
        <v>4</v>
      </c>
      <c r="S6" s="33"/>
      <c r="T6" s="12"/>
      <c r="U6" s="12">
        <v>3</v>
      </c>
      <c r="V6" s="12"/>
      <c r="W6" s="12"/>
      <c r="X6" s="12"/>
      <c r="Y6" s="12">
        <v>30</v>
      </c>
      <c r="Z6" s="44">
        <f t="shared" si="1"/>
        <v>4</v>
      </c>
      <c r="AA6" s="11"/>
      <c r="AB6" s="11"/>
      <c r="AC6" s="11"/>
      <c r="AD6" s="11"/>
      <c r="AE6" s="11"/>
      <c r="AF6" s="11"/>
      <c r="AG6" s="11"/>
      <c r="AH6" s="11"/>
      <c r="AN6" s="11"/>
      <c r="AO6" s="11"/>
      <c r="AP6" s="33"/>
      <c r="AQ6" s="12"/>
      <c r="AR6" s="13"/>
      <c r="AS6" s="12"/>
      <c r="AT6" s="12"/>
      <c r="AU6" s="11"/>
      <c r="AV6" s="11"/>
      <c r="AW6" s="11"/>
      <c r="AX6" s="11"/>
      <c r="AY6" s="11"/>
      <c r="AZ6" s="11"/>
      <c r="BA6" s="11"/>
      <c r="BB6" s="11"/>
      <c r="BH6" s="11"/>
      <c r="BI6" s="11"/>
      <c r="BJ6" s="33"/>
      <c r="BK6" s="12"/>
      <c r="BL6" s="13"/>
      <c r="BM6" s="12"/>
      <c r="BN6" s="12"/>
      <c r="BO6" s="11"/>
      <c r="BP6" s="11"/>
      <c r="BQ6" s="11"/>
      <c r="BR6" s="11"/>
      <c r="BS6" s="11"/>
      <c r="BT6" s="11"/>
      <c r="BU6" s="11"/>
      <c r="BV6" s="11"/>
      <c r="CB6" s="11"/>
      <c r="CC6" s="11"/>
      <c r="CD6" s="33"/>
      <c r="CE6" s="12"/>
      <c r="CF6" s="13"/>
      <c r="CG6" s="12"/>
      <c r="CH6" s="12"/>
      <c r="CI6" s="11"/>
      <c r="CJ6" s="11"/>
      <c r="CK6" s="11"/>
      <c r="CL6" s="11"/>
      <c r="CM6" s="11"/>
      <c r="CN6" s="11"/>
      <c r="CO6" s="11"/>
      <c r="CP6" s="11"/>
      <c r="CV6" s="11"/>
      <c r="CW6" s="11"/>
      <c r="CX6" s="33"/>
      <c r="CY6" s="12"/>
      <c r="CZ6" s="13"/>
      <c r="DA6" s="12"/>
      <c r="DB6" s="12"/>
      <c r="DC6" s="11"/>
      <c r="DD6" s="11"/>
      <c r="DE6" s="11"/>
      <c r="DF6" s="11"/>
      <c r="DG6" s="11"/>
      <c r="DH6" s="11"/>
      <c r="DI6" s="11"/>
      <c r="DJ6" s="11"/>
      <c r="DP6" s="11"/>
      <c r="DQ6" s="11"/>
      <c r="DR6" s="33"/>
      <c r="DS6" s="12"/>
      <c r="DT6" s="13"/>
      <c r="DU6" s="12"/>
      <c r="DV6" s="12"/>
      <c r="DW6" s="11"/>
      <c r="DX6" s="11"/>
      <c r="DY6" s="11"/>
      <c r="DZ6" s="11"/>
      <c r="EA6" s="11"/>
      <c r="EB6" s="11"/>
      <c r="EC6" s="11"/>
      <c r="ED6" s="11"/>
      <c r="EJ6" s="11"/>
      <c r="EK6" s="11"/>
      <c r="EL6" s="33"/>
      <c r="EM6" s="12"/>
      <c r="EN6" s="13"/>
      <c r="EO6" s="12"/>
      <c r="EP6" s="12"/>
      <c r="EQ6" s="11"/>
      <c r="ER6" s="11"/>
      <c r="ES6" s="11"/>
      <c r="ET6" s="11"/>
      <c r="EU6" s="11"/>
      <c r="EV6" s="11"/>
      <c r="EW6" s="11"/>
      <c r="EX6" s="11"/>
      <c r="FD6" s="11"/>
      <c r="FE6" s="11"/>
      <c r="FF6" s="33"/>
      <c r="FG6" s="12"/>
      <c r="FH6" s="13"/>
      <c r="FI6" s="12"/>
      <c r="FJ6" s="12"/>
      <c r="FK6" s="11"/>
      <c r="FL6" s="11"/>
      <c r="FM6" s="11"/>
      <c r="FN6" s="11"/>
      <c r="FO6" s="11"/>
      <c r="FP6" s="11"/>
      <c r="FQ6" s="11"/>
      <c r="FR6" s="11"/>
      <c r="FX6" s="11"/>
      <c r="FY6" s="11"/>
      <c r="FZ6" s="33"/>
      <c r="GA6" s="12"/>
      <c r="GB6" s="13"/>
      <c r="GC6" s="12"/>
      <c r="GD6" s="12"/>
      <c r="GE6" s="11"/>
      <c r="GF6" s="11"/>
      <c r="GG6" s="11"/>
      <c r="GH6" s="11"/>
      <c r="GI6" s="11"/>
      <c r="GJ6" s="11"/>
      <c r="GK6" s="11"/>
      <c r="GL6" s="11"/>
      <c r="GR6" s="11"/>
      <c r="GS6" s="11"/>
      <c r="GT6" s="33"/>
      <c r="GU6" s="12"/>
      <c r="GV6" s="13"/>
      <c r="GW6" s="12"/>
      <c r="GX6" s="12"/>
      <c r="GY6" s="11"/>
      <c r="GZ6" s="11"/>
      <c r="HA6" s="11"/>
      <c r="HB6" s="11"/>
      <c r="HC6" s="11"/>
      <c r="HD6" s="11"/>
      <c r="HE6" s="11"/>
      <c r="HF6" s="11"/>
      <c r="HL6" s="11"/>
      <c r="HM6" s="11"/>
      <c r="HN6" s="33"/>
      <c r="HO6" s="12"/>
      <c r="HP6" s="13"/>
      <c r="HQ6" s="12"/>
      <c r="HR6" s="12"/>
      <c r="HS6" s="11"/>
      <c r="HT6" s="11"/>
      <c r="HU6" s="11"/>
      <c r="HV6" s="11"/>
      <c r="HW6" s="11"/>
      <c r="HX6" s="11"/>
      <c r="HY6" s="11"/>
      <c r="HZ6" s="11"/>
    </row>
    <row r="7" spans="1:234" s="44" customFormat="1" ht="43.5" customHeight="1">
      <c r="A7" s="33" t="str">
        <f>+Improvements!A8</f>
        <v>West Peterson Park          180th St                         </v>
      </c>
      <c r="B7" s="12">
        <v>4</v>
      </c>
      <c r="C7" s="12">
        <v>2</v>
      </c>
      <c r="D7" s="12">
        <v>1</v>
      </c>
      <c r="E7" s="12"/>
      <c r="F7" s="12">
        <f>+(B7+C7+D7+E7)*2.5</f>
        <v>17.5</v>
      </c>
      <c r="G7" s="12">
        <v>1</v>
      </c>
      <c r="H7" s="12"/>
      <c r="I7" s="12"/>
      <c r="J7" s="12"/>
      <c r="K7" s="12">
        <v>15</v>
      </c>
      <c r="L7" s="12"/>
      <c r="M7" s="12">
        <v>30</v>
      </c>
      <c r="N7" s="53"/>
      <c r="O7" s="53">
        <v>3</v>
      </c>
      <c r="P7" s="12"/>
      <c r="Q7" s="12">
        <f t="shared" si="0"/>
        <v>34</v>
      </c>
      <c r="R7" s="12"/>
      <c r="S7" s="33"/>
      <c r="T7" s="12"/>
      <c r="U7" s="12">
        <v>3</v>
      </c>
      <c r="V7" s="12"/>
      <c r="W7" s="12"/>
      <c r="X7" s="12"/>
      <c r="Y7" s="12">
        <v>30</v>
      </c>
      <c r="Z7" s="44">
        <f t="shared" si="1"/>
        <v>4</v>
      </c>
      <c r="AA7" s="11"/>
      <c r="AB7" s="11"/>
      <c r="AC7" s="11"/>
      <c r="AD7" s="11"/>
      <c r="AE7" s="11"/>
      <c r="AF7" s="11"/>
      <c r="AG7" s="11"/>
      <c r="AH7" s="11"/>
      <c r="AN7" s="11"/>
      <c r="AO7" s="11"/>
      <c r="AP7" s="33"/>
      <c r="AQ7" s="12"/>
      <c r="AR7" s="13"/>
      <c r="AS7" s="12"/>
      <c r="AT7" s="12"/>
      <c r="AU7" s="11"/>
      <c r="AV7" s="11"/>
      <c r="AW7" s="11"/>
      <c r="AX7" s="11"/>
      <c r="AY7" s="11"/>
      <c r="AZ7" s="11"/>
      <c r="BA7" s="11"/>
      <c r="BB7" s="11"/>
      <c r="BH7" s="11"/>
      <c r="BI7" s="11"/>
      <c r="BJ7" s="33"/>
      <c r="BK7" s="12"/>
      <c r="BL7" s="13"/>
      <c r="BM7" s="12"/>
      <c r="BN7" s="12"/>
      <c r="BO7" s="11"/>
      <c r="BP7" s="11"/>
      <c r="BQ7" s="11"/>
      <c r="BR7" s="11"/>
      <c r="BS7" s="11"/>
      <c r="BT7" s="11"/>
      <c r="BU7" s="11"/>
      <c r="BV7" s="11"/>
      <c r="CB7" s="11"/>
      <c r="CC7" s="11"/>
      <c r="CD7" s="33"/>
      <c r="CE7" s="12"/>
      <c r="CF7" s="13"/>
      <c r="CG7" s="12"/>
      <c r="CH7" s="12"/>
      <c r="CI7" s="11"/>
      <c r="CJ7" s="11"/>
      <c r="CK7" s="11"/>
      <c r="CL7" s="11"/>
      <c r="CM7" s="11"/>
      <c r="CN7" s="11"/>
      <c r="CO7" s="11"/>
      <c r="CP7" s="11"/>
      <c r="CV7" s="11"/>
      <c r="CW7" s="11"/>
      <c r="CX7" s="33"/>
      <c r="CY7" s="12"/>
      <c r="CZ7" s="13"/>
      <c r="DA7" s="12"/>
      <c r="DB7" s="12"/>
      <c r="DC7" s="11"/>
      <c r="DD7" s="11"/>
      <c r="DE7" s="11"/>
      <c r="DF7" s="11"/>
      <c r="DG7" s="11"/>
      <c r="DH7" s="11"/>
      <c r="DI7" s="11"/>
      <c r="DJ7" s="11"/>
      <c r="DP7" s="11"/>
      <c r="DQ7" s="11"/>
      <c r="DR7" s="33"/>
      <c r="DS7" s="12"/>
      <c r="DT7" s="13"/>
      <c r="DU7" s="12"/>
      <c r="DV7" s="12"/>
      <c r="DW7" s="11"/>
      <c r="DX7" s="11"/>
      <c r="DY7" s="11"/>
      <c r="DZ7" s="11"/>
      <c r="EA7" s="11"/>
      <c r="EB7" s="11"/>
      <c r="EC7" s="11"/>
      <c r="ED7" s="11"/>
      <c r="EJ7" s="11"/>
      <c r="EK7" s="11"/>
      <c r="EL7" s="33"/>
      <c r="EM7" s="12"/>
      <c r="EN7" s="13"/>
      <c r="EO7" s="12"/>
      <c r="EP7" s="12"/>
      <c r="EQ7" s="11"/>
      <c r="ER7" s="11"/>
      <c r="ES7" s="11"/>
      <c r="ET7" s="11"/>
      <c r="EU7" s="11"/>
      <c r="EV7" s="11"/>
      <c r="EW7" s="11"/>
      <c r="EX7" s="11"/>
      <c r="FD7" s="11"/>
      <c r="FE7" s="11"/>
      <c r="FF7" s="33"/>
      <c r="FG7" s="12"/>
      <c r="FH7" s="13"/>
      <c r="FI7" s="12"/>
      <c r="FJ7" s="12"/>
      <c r="FK7" s="11"/>
      <c r="FL7" s="11"/>
      <c r="FM7" s="11"/>
      <c r="FN7" s="11"/>
      <c r="FO7" s="11"/>
      <c r="FP7" s="11"/>
      <c r="FQ7" s="11"/>
      <c r="FR7" s="11"/>
      <c r="FX7" s="11"/>
      <c r="FY7" s="11"/>
      <c r="FZ7" s="33"/>
      <c r="GA7" s="12"/>
      <c r="GB7" s="13"/>
      <c r="GC7" s="12"/>
      <c r="GD7" s="12"/>
      <c r="GE7" s="11"/>
      <c r="GF7" s="11"/>
      <c r="GG7" s="11"/>
      <c r="GH7" s="11"/>
      <c r="GI7" s="11"/>
      <c r="GJ7" s="11"/>
      <c r="GK7" s="11"/>
      <c r="GL7" s="11"/>
      <c r="GR7" s="11"/>
      <c r="GS7" s="11"/>
      <c r="GT7" s="33"/>
      <c r="GU7" s="12"/>
      <c r="GV7" s="13"/>
      <c r="GW7" s="12"/>
      <c r="GX7" s="12"/>
      <c r="GY7" s="11"/>
      <c r="GZ7" s="11"/>
      <c r="HA7" s="11"/>
      <c r="HB7" s="11"/>
      <c r="HC7" s="11"/>
      <c r="HD7" s="11"/>
      <c r="HE7" s="11"/>
      <c r="HF7" s="11"/>
      <c r="HL7" s="11"/>
      <c r="HM7" s="11"/>
      <c r="HN7" s="33"/>
      <c r="HO7" s="12"/>
      <c r="HP7" s="13"/>
      <c r="HQ7" s="12"/>
      <c r="HR7" s="12"/>
      <c r="HS7" s="11"/>
      <c r="HT7" s="11"/>
      <c r="HU7" s="11"/>
      <c r="HV7" s="11"/>
      <c r="HW7" s="11"/>
      <c r="HX7" s="11"/>
      <c r="HY7" s="11"/>
      <c r="HZ7" s="11"/>
    </row>
    <row r="8" spans="1:234" s="44" customFormat="1" ht="43.5" customHeight="1">
      <c r="A8" s="33" t="str">
        <f>+Improvements!A9</f>
        <v>US Filter Dam           Arrasmith Trail</v>
      </c>
      <c r="B8" s="12"/>
      <c r="C8" s="12"/>
      <c r="D8" s="12">
        <v>1</v>
      </c>
      <c r="E8" s="12">
        <v>1</v>
      </c>
      <c r="F8" s="12">
        <f>+(B8+C8+D8+E8)*2.5</f>
        <v>5</v>
      </c>
      <c r="G8" s="12"/>
      <c r="H8" s="12"/>
      <c r="I8" s="12"/>
      <c r="J8" s="12"/>
      <c r="K8" s="12"/>
      <c r="L8" s="12"/>
      <c r="M8" s="12"/>
      <c r="N8" s="53"/>
      <c r="O8" s="53">
        <v>7</v>
      </c>
      <c r="P8" s="12"/>
      <c r="Q8" s="12">
        <f t="shared" si="0"/>
        <v>8</v>
      </c>
      <c r="R8" s="12">
        <v>4</v>
      </c>
      <c r="S8" s="33"/>
      <c r="T8" s="12">
        <v>4</v>
      </c>
      <c r="U8" s="12">
        <v>3</v>
      </c>
      <c r="V8" s="12"/>
      <c r="W8" s="12"/>
      <c r="X8" s="12"/>
      <c r="Y8" s="12">
        <v>8</v>
      </c>
      <c r="Z8" s="44">
        <f t="shared" si="1"/>
        <v>0</v>
      </c>
      <c r="AA8" s="11"/>
      <c r="AB8" s="11"/>
      <c r="AC8" s="11"/>
      <c r="AD8" s="11"/>
      <c r="AE8" s="11"/>
      <c r="AF8" s="11"/>
      <c r="AG8" s="11"/>
      <c r="AH8" s="11"/>
      <c r="AN8" s="11"/>
      <c r="AO8" s="11"/>
      <c r="AP8" s="33"/>
      <c r="AQ8" s="12"/>
      <c r="AR8" s="13"/>
      <c r="AS8" s="12"/>
      <c r="AT8" s="12"/>
      <c r="AU8" s="11"/>
      <c r="AV8" s="11"/>
      <c r="AW8" s="11"/>
      <c r="AX8" s="11"/>
      <c r="AY8" s="11"/>
      <c r="AZ8" s="11"/>
      <c r="BA8" s="11"/>
      <c r="BB8" s="11"/>
      <c r="BH8" s="11"/>
      <c r="BI8" s="11"/>
      <c r="BJ8" s="33"/>
      <c r="BK8" s="12"/>
      <c r="BL8" s="13"/>
      <c r="BM8" s="12"/>
      <c r="BN8" s="12"/>
      <c r="BO8" s="11"/>
      <c r="BP8" s="11"/>
      <c r="BQ8" s="11"/>
      <c r="BR8" s="11"/>
      <c r="BS8" s="11"/>
      <c r="BT8" s="11"/>
      <c r="BU8" s="11"/>
      <c r="BV8" s="11"/>
      <c r="CB8" s="11"/>
      <c r="CC8" s="11"/>
      <c r="CD8" s="33"/>
      <c r="CE8" s="12"/>
      <c r="CF8" s="13"/>
      <c r="CG8" s="12"/>
      <c r="CH8" s="12"/>
      <c r="CI8" s="11"/>
      <c r="CJ8" s="11"/>
      <c r="CK8" s="11"/>
      <c r="CL8" s="11"/>
      <c r="CM8" s="11"/>
      <c r="CN8" s="11"/>
      <c r="CO8" s="11"/>
      <c r="CP8" s="11"/>
      <c r="CV8" s="11"/>
      <c r="CW8" s="11"/>
      <c r="CX8" s="33"/>
      <c r="CY8" s="12"/>
      <c r="CZ8" s="13"/>
      <c r="DA8" s="12"/>
      <c r="DB8" s="12"/>
      <c r="DC8" s="11"/>
      <c r="DD8" s="11"/>
      <c r="DE8" s="11"/>
      <c r="DF8" s="11"/>
      <c r="DG8" s="11"/>
      <c r="DH8" s="11"/>
      <c r="DI8" s="11"/>
      <c r="DJ8" s="11"/>
      <c r="DP8" s="11"/>
      <c r="DQ8" s="11"/>
      <c r="DR8" s="33"/>
      <c r="DS8" s="12"/>
      <c r="DT8" s="13"/>
      <c r="DU8" s="12"/>
      <c r="DV8" s="12"/>
      <c r="DW8" s="11"/>
      <c r="DX8" s="11"/>
      <c r="DY8" s="11"/>
      <c r="DZ8" s="11"/>
      <c r="EA8" s="11"/>
      <c r="EB8" s="11"/>
      <c r="EC8" s="11"/>
      <c r="ED8" s="11"/>
      <c r="EJ8" s="11"/>
      <c r="EK8" s="11"/>
      <c r="EL8" s="33"/>
      <c r="EM8" s="12"/>
      <c r="EN8" s="13"/>
      <c r="EO8" s="12"/>
      <c r="EP8" s="12"/>
      <c r="EQ8" s="11"/>
      <c r="ER8" s="11"/>
      <c r="ES8" s="11"/>
      <c r="ET8" s="11"/>
      <c r="EU8" s="11"/>
      <c r="EV8" s="11"/>
      <c r="EW8" s="11"/>
      <c r="EX8" s="11"/>
      <c r="FD8" s="11"/>
      <c r="FE8" s="11"/>
      <c r="FF8" s="33"/>
      <c r="FG8" s="12"/>
      <c r="FH8" s="13"/>
      <c r="FI8" s="12"/>
      <c r="FJ8" s="12"/>
      <c r="FK8" s="11"/>
      <c r="FL8" s="11"/>
      <c r="FM8" s="11"/>
      <c r="FN8" s="11"/>
      <c r="FO8" s="11"/>
      <c r="FP8" s="11"/>
      <c r="FQ8" s="11"/>
      <c r="FR8" s="11"/>
      <c r="FX8" s="11"/>
      <c r="FY8" s="11"/>
      <c r="FZ8" s="33"/>
      <c r="GA8" s="12"/>
      <c r="GB8" s="13"/>
      <c r="GC8" s="12"/>
      <c r="GD8" s="12"/>
      <c r="GE8" s="11"/>
      <c r="GF8" s="11"/>
      <c r="GG8" s="11"/>
      <c r="GH8" s="11"/>
      <c r="GI8" s="11"/>
      <c r="GJ8" s="11"/>
      <c r="GK8" s="11"/>
      <c r="GL8" s="11"/>
      <c r="GR8" s="11"/>
      <c r="GS8" s="11"/>
      <c r="GT8" s="33"/>
      <c r="GU8" s="12"/>
      <c r="GV8" s="13"/>
      <c r="GW8" s="12"/>
      <c r="GX8" s="12"/>
      <c r="GY8" s="11"/>
      <c r="GZ8" s="11"/>
      <c r="HA8" s="11"/>
      <c r="HB8" s="11"/>
      <c r="HC8" s="11"/>
      <c r="HD8" s="11"/>
      <c r="HE8" s="11"/>
      <c r="HF8" s="11"/>
      <c r="HL8" s="11"/>
      <c r="HM8" s="11"/>
      <c r="HN8" s="33"/>
      <c r="HO8" s="12"/>
      <c r="HP8" s="13"/>
      <c r="HQ8" s="12"/>
      <c r="HR8" s="12"/>
      <c r="HS8" s="11"/>
      <c r="HT8" s="11"/>
      <c r="HU8" s="11"/>
      <c r="HV8" s="11"/>
      <c r="HW8" s="11"/>
      <c r="HX8" s="11"/>
      <c r="HY8" s="11"/>
      <c r="HZ8" s="11"/>
    </row>
    <row r="9" spans="1:234" s="44" customFormat="1" ht="40.5" customHeight="1">
      <c r="A9" s="33" t="str">
        <f>+Improvements!A10</f>
        <v>Sleepy Hollow Access                               W Riverside Rd</v>
      </c>
      <c r="B9" s="12">
        <v>5</v>
      </c>
      <c r="C9" s="12">
        <v>2</v>
      </c>
      <c r="D9" s="12"/>
      <c r="E9" s="12"/>
      <c r="F9" s="12">
        <f>+(B9+C9+D9+E9)*2.5</f>
        <v>17.5</v>
      </c>
      <c r="G9" s="12">
        <v>1</v>
      </c>
      <c r="H9" s="12">
        <v>300</v>
      </c>
      <c r="I9" s="12">
        <v>120</v>
      </c>
      <c r="J9" s="12"/>
      <c r="K9" s="12"/>
      <c r="L9" s="12">
        <v>8</v>
      </c>
      <c r="M9" s="12"/>
      <c r="N9" s="53">
        <v>0.5</v>
      </c>
      <c r="O9" s="53">
        <v>5</v>
      </c>
      <c r="P9" s="12">
        <v>4</v>
      </c>
      <c r="Q9" s="12">
        <f t="shared" si="0"/>
        <v>14</v>
      </c>
      <c r="R9" s="12">
        <v>4</v>
      </c>
      <c r="S9" s="33"/>
      <c r="T9" s="12">
        <v>2</v>
      </c>
      <c r="U9" s="12">
        <v>3</v>
      </c>
      <c r="V9" s="12">
        <v>4</v>
      </c>
      <c r="W9" s="12"/>
      <c r="X9" s="12"/>
      <c r="Y9" s="12">
        <v>10</v>
      </c>
      <c r="Z9" s="44">
        <f t="shared" si="1"/>
        <v>4</v>
      </c>
      <c r="AA9" s="11"/>
      <c r="AB9" s="11"/>
      <c r="AC9" s="11"/>
      <c r="AD9" s="11"/>
      <c r="AE9" s="11"/>
      <c r="AF9" s="11"/>
      <c r="AG9" s="11"/>
      <c r="AH9" s="11"/>
      <c r="AN9" s="11"/>
      <c r="AO9" s="11"/>
      <c r="AP9" s="33"/>
      <c r="AQ9" s="12"/>
      <c r="AR9" s="13"/>
      <c r="AS9" s="12"/>
      <c r="AT9" s="12"/>
      <c r="AU9" s="11"/>
      <c r="AV9" s="11"/>
      <c r="AW9" s="11"/>
      <c r="AX9" s="11"/>
      <c r="AY9" s="11"/>
      <c r="AZ9" s="11"/>
      <c r="BA9" s="11"/>
      <c r="BB9" s="11"/>
      <c r="BH9" s="11"/>
      <c r="BI9" s="11"/>
      <c r="BJ9" s="33"/>
      <c r="BK9" s="12"/>
      <c r="BL9" s="13"/>
      <c r="BM9" s="12"/>
      <c r="BN9" s="12"/>
      <c r="BO9" s="11"/>
      <c r="BP9" s="11"/>
      <c r="BQ9" s="11"/>
      <c r="BR9" s="11"/>
      <c r="BS9" s="11"/>
      <c r="BT9" s="11"/>
      <c r="BU9" s="11"/>
      <c r="BV9" s="11"/>
      <c r="CB9" s="11"/>
      <c r="CC9" s="11"/>
      <c r="CD9" s="33"/>
      <c r="CE9" s="12"/>
      <c r="CF9" s="13"/>
      <c r="CG9" s="12"/>
      <c r="CH9" s="12"/>
      <c r="CI9" s="11"/>
      <c r="CJ9" s="11"/>
      <c r="CK9" s="11"/>
      <c r="CL9" s="11"/>
      <c r="CM9" s="11"/>
      <c r="CN9" s="11"/>
      <c r="CO9" s="11"/>
      <c r="CP9" s="11"/>
      <c r="CV9" s="11"/>
      <c r="CW9" s="11"/>
      <c r="CX9" s="33"/>
      <c r="CY9" s="12"/>
      <c r="CZ9" s="13"/>
      <c r="DA9" s="12"/>
      <c r="DB9" s="12"/>
      <c r="DC9" s="11"/>
      <c r="DD9" s="11"/>
      <c r="DE9" s="11"/>
      <c r="DF9" s="11"/>
      <c r="DG9" s="11"/>
      <c r="DH9" s="11"/>
      <c r="DI9" s="11"/>
      <c r="DJ9" s="11"/>
      <c r="DP9" s="11"/>
      <c r="DQ9" s="11"/>
      <c r="DR9" s="33"/>
      <c r="DS9" s="12"/>
      <c r="DT9" s="13"/>
      <c r="DU9" s="12"/>
      <c r="DV9" s="12"/>
      <c r="DW9" s="11"/>
      <c r="DX9" s="11"/>
      <c r="DY9" s="11"/>
      <c r="DZ9" s="11"/>
      <c r="EA9" s="11"/>
      <c r="EB9" s="11"/>
      <c r="EC9" s="11"/>
      <c r="ED9" s="11"/>
      <c r="EJ9" s="11"/>
      <c r="EK9" s="11"/>
      <c r="EL9" s="33"/>
      <c r="EM9" s="12"/>
      <c r="EN9" s="13"/>
      <c r="EO9" s="12"/>
      <c r="EP9" s="12"/>
      <c r="EQ9" s="11"/>
      <c r="ER9" s="11"/>
      <c r="ES9" s="11"/>
      <c r="ET9" s="11"/>
      <c r="EU9" s="11"/>
      <c r="EV9" s="11"/>
      <c r="EW9" s="11"/>
      <c r="EX9" s="11"/>
      <c r="FD9" s="11"/>
      <c r="FE9" s="11"/>
      <c r="FF9" s="33"/>
      <c r="FG9" s="12"/>
      <c r="FH9" s="13"/>
      <c r="FI9" s="12"/>
      <c r="FJ9" s="12"/>
      <c r="FK9" s="11"/>
      <c r="FL9" s="11"/>
      <c r="FM9" s="11"/>
      <c r="FN9" s="11"/>
      <c r="FO9" s="11"/>
      <c r="FP9" s="11"/>
      <c r="FQ9" s="11"/>
      <c r="FR9" s="11"/>
      <c r="FX9" s="11"/>
      <c r="FY9" s="11"/>
      <c r="FZ9" s="33"/>
      <c r="GA9" s="12"/>
      <c r="GB9" s="13"/>
      <c r="GC9" s="12"/>
      <c r="GD9" s="12"/>
      <c r="GE9" s="11"/>
      <c r="GF9" s="11"/>
      <c r="GG9" s="11"/>
      <c r="GH9" s="11"/>
      <c r="GI9" s="11"/>
      <c r="GJ9" s="11"/>
      <c r="GK9" s="11"/>
      <c r="GL9" s="11"/>
      <c r="GR9" s="11"/>
      <c r="GS9" s="11"/>
      <c r="GT9" s="33"/>
      <c r="GU9" s="12"/>
      <c r="GV9" s="13"/>
      <c r="GW9" s="12"/>
      <c r="GX9" s="12"/>
      <c r="GY9" s="11"/>
      <c r="GZ9" s="11"/>
      <c r="HA9" s="11"/>
      <c r="HB9" s="11"/>
      <c r="HC9" s="11"/>
      <c r="HD9" s="11"/>
      <c r="HE9" s="11"/>
      <c r="HF9" s="11"/>
      <c r="HL9" s="11"/>
      <c r="HM9" s="11"/>
      <c r="HN9" s="33"/>
      <c r="HO9" s="12"/>
      <c r="HP9" s="13"/>
      <c r="HQ9" s="12"/>
      <c r="HR9" s="12"/>
      <c r="HS9" s="11"/>
      <c r="HT9" s="11"/>
      <c r="HU9" s="11"/>
      <c r="HV9" s="11"/>
      <c r="HW9" s="11"/>
      <c r="HX9" s="11"/>
      <c r="HY9" s="11"/>
      <c r="HZ9" s="11"/>
    </row>
    <row r="10" spans="1:234" s="44" customFormat="1" ht="45.75" customHeight="1">
      <c r="A10" s="33" t="str">
        <f>+Improvements!A11</f>
        <v>North River Valley Park                         E 13th St   Ames</v>
      </c>
      <c r="B10" s="12">
        <v>3</v>
      </c>
      <c r="C10" s="12">
        <v>2</v>
      </c>
      <c r="D10" s="12"/>
      <c r="E10" s="12">
        <v>1</v>
      </c>
      <c r="F10" s="12">
        <f>+(B10+C10+D10+E10)*2.5</f>
        <v>15</v>
      </c>
      <c r="G10" s="12">
        <v>1</v>
      </c>
      <c r="H10" s="12"/>
      <c r="I10" s="12">
        <v>120</v>
      </c>
      <c r="J10" s="12"/>
      <c r="K10" s="12"/>
      <c r="L10" s="12"/>
      <c r="M10" s="12"/>
      <c r="N10" s="53"/>
      <c r="O10" s="53"/>
      <c r="P10" s="12">
        <v>5</v>
      </c>
      <c r="Q10" s="12">
        <f t="shared" si="0"/>
        <v>4</v>
      </c>
      <c r="R10" s="12"/>
      <c r="S10" s="33"/>
      <c r="T10" s="12"/>
      <c r="U10" s="12"/>
      <c r="V10" s="12"/>
      <c r="W10" s="12">
        <v>5</v>
      </c>
      <c r="X10" s="12"/>
      <c r="Y10" s="12"/>
      <c r="Z10" s="44">
        <f t="shared" si="1"/>
        <v>4</v>
      </c>
      <c r="AA10" s="11"/>
      <c r="AB10" s="11"/>
      <c r="AC10" s="11"/>
      <c r="AD10" s="11"/>
      <c r="AE10" s="11"/>
      <c r="AF10" s="11"/>
      <c r="AG10" s="11"/>
      <c r="AH10" s="11"/>
      <c r="AN10" s="11"/>
      <c r="AO10" s="11"/>
      <c r="AP10" s="33"/>
      <c r="AQ10" s="12"/>
      <c r="AR10" s="13"/>
      <c r="AS10" s="12"/>
      <c r="AT10" s="12"/>
      <c r="AU10" s="11"/>
      <c r="AV10" s="11"/>
      <c r="AW10" s="11"/>
      <c r="AX10" s="11"/>
      <c r="AY10" s="11"/>
      <c r="AZ10" s="11"/>
      <c r="BA10" s="11"/>
      <c r="BB10" s="11"/>
      <c r="BH10" s="11"/>
      <c r="BI10" s="11"/>
      <c r="BJ10" s="33"/>
      <c r="BK10" s="12"/>
      <c r="BL10" s="13"/>
      <c r="BM10" s="12"/>
      <c r="BN10" s="12"/>
      <c r="BO10" s="11"/>
      <c r="BP10" s="11"/>
      <c r="BQ10" s="11"/>
      <c r="BR10" s="11"/>
      <c r="BS10" s="11"/>
      <c r="BT10" s="11"/>
      <c r="BU10" s="11"/>
      <c r="BV10" s="11"/>
      <c r="CB10" s="11"/>
      <c r="CC10" s="11"/>
      <c r="CD10" s="33"/>
      <c r="CE10" s="12"/>
      <c r="CF10" s="13"/>
      <c r="CG10" s="12"/>
      <c r="CH10" s="12"/>
      <c r="CI10" s="11"/>
      <c r="CJ10" s="11"/>
      <c r="CK10" s="11"/>
      <c r="CL10" s="11"/>
      <c r="CM10" s="11"/>
      <c r="CN10" s="11"/>
      <c r="CO10" s="11"/>
      <c r="CP10" s="11"/>
      <c r="CV10" s="11"/>
      <c r="CW10" s="11"/>
      <c r="CX10" s="33"/>
      <c r="CY10" s="12"/>
      <c r="CZ10" s="13"/>
      <c r="DA10" s="12"/>
      <c r="DB10" s="12"/>
      <c r="DC10" s="11"/>
      <c r="DD10" s="11"/>
      <c r="DE10" s="11"/>
      <c r="DF10" s="11"/>
      <c r="DG10" s="11"/>
      <c r="DH10" s="11"/>
      <c r="DI10" s="11"/>
      <c r="DJ10" s="11"/>
      <c r="DP10" s="11"/>
      <c r="DQ10" s="11"/>
      <c r="DR10" s="33"/>
      <c r="DS10" s="12"/>
      <c r="DT10" s="13"/>
      <c r="DU10" s="12"/>
      <c r="DV10" s="12"/>
      <c r="DW10" s="11"/>
      <c r="DX10" s="11"/>
      <c r="DY10" s="11"/>
      <c r="DZ10" s="11"/>
      <c r="EA10" s="11"/>
      <c r="EB10" s="11"/>
      <c r="EC10" s="11"/>
      <c r="ED10" s="11"/>
      <c r="EJ10" s="11"/>
      <c r="EK10" s="11"/>
      <c r="EL10" s="33"/>
      <c r="EM10" s="12"/>
      <c r="EN10" s="13"/>
      <c r="EO10" s="12"/>
      <c r="EP10" s="12"/>
      <c r="EQ10" s="11"/>
      <c r="ER10" s="11"/>
      <c r="ES10" s="11"/>
      <c r="ET10" s="11"/>
      <c r="EU10" s="11"/>
      <c r="EV10" s="11"/>
      <c r="EW10" s="11"/>
      <c r="EX10" s="11"/>
      <c r="FD10" s="11"/>
      <c r="FE10" s="11"/>
      <c r="FF10" s="33"/>
      <c r="FG10" s="12"/>
      <c r="FH10" s="13"/>
      <c r="FI10" s="12"/>
      <c r="FJ10" s="12"/>
      <c r="FK10" s="11"/>
      <c r="FL10" s="11"/>
      <c r="FM10" s="11"/>
      <c r="FN10" s="11"/>
      <c r="FO10" s="11"/>
      <c r="FP10" s="11"/>
      <c r="FQ10" s="11"/>
      <c r="FR10" s="11"/>
      <c r="FX10" s="11"/>
      <c r="FY10" s="11"/>
      <c r="FZ10" s="33"/>
      <c r="GA10" s="12"/>
      <c r="GB10" s="13"/>
      <c r="GC10" s="12"/>
      <c r="GD10" s="12"/>
      <c r="GE10" s="11"/>
      <c r="GF10" s="11"/>
      <c r="GG10" s="11"/>
      <c r="GH10" s="11"/>
      <c r="GI10" s="11"/>
      <c r="GJ10" s="11"/>
      <c r="GK10" s="11"/>
      <c r="GL10" s="11"/>
      <c r="GR10" s="11"/>
      <c r="GS10" s="11"/>
      <c r="GT10" s="33"/>
      <c r="GU10" s="12"/>
      <c r="GV10" s="13"/>
      <c r="GW10" s="12"/>
      <c r="GX10" s="12"/>
      <c r="GY10" s="11"/>
      <c r="GZ10" s="11"/>
      <c r="HA10" s="11"/>
      <c r="HB10" s="11"/>
      <c r="HC10" s="11"/>
      <c r="HD10" s="11"/>
      <c r="HE10" s="11"/>
      <c r="HF10" s="11"/>
      <c r="HL10" s="11"/>
      <c r="HM10" s="11"/>
      <c r="HN10" s="33"/>
      <c r="HO10" s="12"/>
      <c r="HP10" s="13"/>
      <c r="HQ10" s="12"/>
      <c r="HR10" s="12"/>
      <c r="HS10" s="11"/>
      <c r="HT10" s="11"/>
      <c r="HU10" s="11"/>
      <c r="HV10" s="11"/>
      <c r="HW10" s="11"/>
      <c r="HX10" s="11"/>
      <c r="HY10" s="11"/>
      <c r="HZ10" s="11"/>
    </row>
    <row r="11" spans="1:234" s="44" customFormat="1" ht="40.5" customHeight="1">
      <c r="A11" s="33" t="str">
        <f>+Improvements!A12</f>
        <v>Youth Sports Complex                          Billy Sunday Rd   Ames</v>
      </c>
      <c r="B11" s="12">
        <v>2</v>
      </c>
      <c r="C11" s="12">
        <v>4</v>
      </c>
      <c r="D11" s="12">
        <v>1</v>
      </c>
      <c r="E11" s="12"/>
      <c r="F11" s="12">
        <f>+(B11+C11+D11+E11)*2.5</f>
        <v>17.5</v>
      </c>
      <c r="G11" s="12">
        <v>1</v>
      </c>
      <c r="H11" s="12"/>
      <c r="I11" s="12"/>
      <c r="J11" s="12"/>
      <c r="K11" s="12">
        <v>15</v>
      </c>
      <c r="L11" s="12"/>
      <c r="M11" s="12">
        <v>30</v>
      </c>
      <c r="N11" s="53"/>
      <c r="O11" s="53"/>
      <c r="P11" s="12">
        <v>1</v>
      </c>
      <c r="Q11" s="12">
        <f t="shared" si="0"/>
        <v>34</v>
      </c>
      <c r="R11" s="12">
        <v>4</v>
      </c>
      <c r="S11" s="33"/>
      <c r="T11" s="12"/>
      <c r="U11" s="12"/>
      <c r="V11" s="12"/>
      <c r="W11" s="12">
        <v>1</v>
      </c>
      <c r="X11" s="12"/>
      <c r="Y11" s="12">
        <v>30</v>
      </c>
      <c r="Z11" s="44">
        <f t="shared" si="1"/>
        <v>4</v>
      </c>
      <c r="AA11" s="11"/>
      <c r="AB11" s="11"/>
      <c r="AC11" s="11"/>
      <c r="AD11" s="11"/>
      <c r="AE11" s="11"/>
      <c r="AF11" s="11"/>
      <c r="AG11" s="11"/>
      <c r="AH11" s="11"/>
      <c r="AN11" s="11"/>
      <c r="AO11" s="11"/>
      <c r="AP11" s="33"/>
      <c r="AQ11" s="12"/>
      <c r="AR11" s="13"/>
      <c r="AS11" s="12"/>
      <c r="AT11" s="12"/>
      <c r="AU11" s="11"/>
      <c r="AV11" s="11"/>
      <c r="AW11" s="11"/>
      <c r="AX11" s="11"/>
      <c r="AY11" s="11"/>
      <c r="AZ11" s="11"/>
      <c r="BA11" s="11"/>
      <c r="BB11" s="11"/>
      <c r="BH11" s="11"/>
      <c r="BI11" s="11"/>
      <c r="BJ11" s="33"/>
      <c r="BK11" s="12"/>
      <c r="BL11" s="13"/>
      <c r="BM11" s="12"/>
      <c r="BN11" s="12"/>
      <c r="BO11" s="11"/>
      <c r="BP11" s="11"/>
      <c r="BQ11" s="11"/>
      <c r="BR11" s="11"/>
      <c r="BS11" s="11"/>
      <c r="BT11" s="11"/>
      <c r="BU11" s="11"/>
      <c r="BV11" s="11"/>
      <c r="CB11" s="11"/>
      <c r="CC11" s="11"/>
      <c r="CD11" s="33"/>
      <c r="CE11" s="12"/>
      <c r="CF11" s="13"/>
      <c r="CG11" s="12"/>
      <c r="CH11" s="12"/>
      <c r="CI11" s="11"/>
      <c r="CJ11" s="11"/>
      <c r="CK11" s="11"/>
      <c r="CL11" s="11"/>
      <c r="CM11" s="11"/>
      <c r="CN11" s="11"/>
      <c r="CO11" s="11"/>
      <c r="CP11" s="11"/>
      <c r="CV11" s="11"/>
      <c r="CW11" s="11"/>
      <c r="CX11" s="33"/>
      <c r="CY11" s="12"/>
      <c r="CZ11" s="13"/>
      <c r="DA11" s="12"/>
      <c r="DB11" s="12"/>
      <c r="DC11" s="11"/>
      <c r="DD11" s="11"/>
      <c r="DE11" s="11"/>
      <c r="DF11" s="11"/>
      <c r="DG11" s="11"/>
      <c r="DH11" s="11"/>
      <c r="DI11" s="11"/>
      <c r="DJ11" s="11"/>
      <c r="DP11" s="11"/>
      <c r="DQ11" s="11"/>
      <c r="DR11" s="33"/>
      <c r="DS11" s="12"/>
      <c r="DT11" s="13"/>
      <c r="DU11" s="12"/>
      <c r="DV11" s="12"/>
      <c r="DW11" s="11"/>
      <c r="DX11" s="11"/>
      <c r="DY11" s="11"/>
      <c r="DZ11" s="11"/>
      <c r="EA11" s="11"/>
      <c r="EB11" s="11"/>
      <c r="EC11" s="11"/>
      <c r="ED11" s="11"/>
      <c r="EJ11" s="11"/>
      <c r="EK11" s="11"/>
      <c r="EL11" s="33"/>
      <c r="EM11" s="12"/>
      <c r="EN11" s="13"/>
      <c r="EO11" s="12"/>
      <c r="EP11" s="12"/>
      <c r="EQ11" s="11"/>
      <c r="ER11" s="11"/>
      <c r="ES11" s="11"/>
      <c r="ET11" s="11"/>
      <c r="EU11" s="11"/>
      <c r="EV11" s="11"/>
      <c r="EW11" s="11"/>
      <c r="EX11" s="11"/>
      <c r="FD11" s="11"/>
      <c r="FE11" s="11"/>
      <c r="FF11" s="33"/>
      <c r="FG11" s="12"/>
      <c r="FH11" s="13"/>
      <c r="FI11" s="12"/>
      <c r="FJ11" s="12"/>
      <c r="FK11" s="11"/>
      <c r="FL11" s="11"/>
      <c r="FM11" s="11"/>
      <c r="FN11" s="11"/>
      <c r="FO11" s="11"/>
      <c r="FP11" s="11"/>
      <c r="FQ11" s="11"/>
      <c r="FR11" s="11"/>
      <c r="FX11" s="11"/>
      <c r="FY11" s="11"/>
      <c r="FZ11" s="33"/>
      <c r="GA11" s="12"/>
      <c r="GB11" s="13"/>
      <c r="GC11" s="12"/>
      <c r="GD11" s="12"/>
      <c r="GE11" s="11"/>
      <c r="GF11" s="11"/>
      <c r="GG11" s="11"/>
      <c r="GH11" s="11"/>
      <c r="GI11" s="11"/>
      <c r="GJ11" s="11"/>
      <c r="GK11" s="11"/>
      <c r="GL11" s="11"/>
      <c r="GR11" s="11"/>
      <c r="GS11" s="11"/>
      <c r="GT11" s="33"/>
      <c r="GU11" s="12"/>
      <c r="GV11" s="13"/>
      <c r="GW11" s="12"/>
      <c r="GX11" s="12"/>
      <c r="GY11" s="11"/>
      <c r="GZ11" s="11"/>
      <c r="HA11" s="11"/>
      <c r="HB11" s="11"/>
      <c r="HC11" s="11"/>
      <c r="HD11" s="11"/>
      <c r="HE11" s="11"/>
      <c r="HF11" s="11"/>
      <c r="HL11" s="11"/>
      <c r="HM11" s="11"/>
      <c r="HN11" s="33"/>
      <c r="HO11" s="12"/>
      <c r="HP11" s="13"/>
      <c r="HQ11" s="12"/>
      <c r="HR11" s="12"/>
      <c r="HS11" s="11"/>
      <c r="HT11" s="11"/>
      <c r="HU11" s="11"/>
      <c r="HV11" s="11"/>
      <c r="HW11" s="11"/>
      <c r="HX11" s="11"/>
      <c r="HY11" s="11"/>
      <c r="HZ11" s="11"/>
    </row>
    <row r="12" spans="1:234" s="44" customFormat="1" ht="40.5" customHeight="1">
      <c r="A12" s="33" t="str">
        <f>+Improvements!A13</f>
        <v>265th Street                                        </v>
      </c>
      <c r="B12" s="12">
        <v>3</v>
      </c>
      <c r="C12" s="12">
        <v>2</v>
      </c>
      <c r="D12" s="12"/>
      <c r="E12" s="12"/>
      <c r="F12" s="12">
        <f>+(B12+C12+D12+E12)*2.5</f>
        <v>12.5</v>
      </c>
      <c r="G12" s="12">
        <v>1</v>
      </c>
      <c r="H12" s="12"/>
      <c r="I12" s="12"/>
      <c r="J12" s="12"/>
      <c r="K12" s="12">
        <v>15</v>
      </c>
      <c r="L12" s="12">
        <v>100</v>
      </c>
      <c r="M12" s="12">
        <v>30</v>
      </c>
      <c r="N12" s="53">
        <v>0.5</v>
      </c>
      <c r="O12" s="53">
        <v>4</v>
      </c>
      <c r="P12" s="12">
        <v>5</v>
      </c>
      <c r="Q12" s="12">
        <f t="shared" si="0"/>
        <v>34</v>
      </c>
      <c r="R12" s="12">
        <v>8</v>
      </c>
      <c r="S12" s="33"/>
      <c r="T12" s="12">
        <v>1</v>
      </c>
      <c r="U12" s="12">
        <v>3</v>
      </c>
      <c r="V12" s="12">
        <v>5</v>
      </c>
      <c r="W12" s="12"/>
      <c r="X12" s="12"/>
      <c r="Y12" s="12">
        <v>30</v>
      </c>
      <c r="Z12" s="44">
        <f t="shared" si="1"/>
        <v>4</v>
      </c>
      <c r="AA12" s="11"/>
      <c r="AB12" s="11"/>
      <c r="AC12" s="11"/>
      <c r="AD12" s="11"/>
      <c r="AE12" s="11"/>
      <c r="AF12" s="11"/>
      <c r="AG12" s="11"/>
      <c r="AH12" s="11"/>
      <c r="AN12" s="11"/>
      <c r="AO12" s="11"/>
      <c r="AP12" s="33"/>
      <c r="AQ12" s="12"/>
      <c r="AR12" s="13"/>
      <c r="AS12" s="12"/>
      <c r="AT12" s="12"/>
      <c r="AU12" s="11"/>
      <c r="AV12" s="11"/>
      <c r="AW12" s="11"/>
      <c r="AX12" s="11"/>
      <c r="AY12" s="11"/>
      <c r="AZ12" s="11"/>
      <c r="BA12" s="11"/>
      <c r="BB12" s="11"/>
      <c r="BH12" s="11"/>
      <c r="BI12" s="11"/>
      <c r="BJ12" s="33"/>
      <c r="BK12" s="12"/>
      <c r="BL12" s="13"/>
      <c r="BM12" s="12"/>
      <c r="BN12" s="12"/>
      <c r="BO12" s="11"/>
      <c r="BP12" s="11"/>
      <c r="BQ12" s="11"/>
      <c r="BR12" s="11"/>
      <c r="BS12" s="11"/>
      <c r="BT12" s="11"/>
      <c r="BU12" s="11"/>
      <c r="BV12" s="11"/>
      <c r="CB12" s="11"/>
      <c r="CC12" s="11"/>
      <c r="CD12" s="33"/>
      <c r="CE12" s="12"/>
      <c r="CF12" s="13"/>
      <c r="CG12" s="12"/>
      <c r="CH12" s="12"/>
      <c r="CI12" s="11"/>
      <c r="CJ12" s="11"/>
      <c r="CK12" s="11"/>
      <c r="CL12" s="11"/>
      <c r="CM12" s="11"/>
      <c r="CN12" s="11"/>
      <c r="CO12" s="11"/>
      <c r="CP12" s="11"/>
      <c r="CV12" s="11"/>
      <c r="CW12" s="11"/>
      <c r="CX12" s="33"/>
      <c r="CY12" s="12"/>
      <c r="CZ12" s="13"/>
      <c r="DA12" s="12"/>
      <c r="DB12" s="12"/>
      <c r="DC12" s="11"/>
      <c r="DD12" s="11"/>
      <c r="DE12" s="11"/>
      <c r="DF12" s="11"/>
      <c r="DG12" s="11"/>
      <c r="DH12" s="11"/>
      <c r="DI12" s="11"/>
      <c r="DJ12" s="11"/>
      <c r="DP12" s="11"/>
      <c r="DQ12" s="11"/>
      <c r="DR12" s="33"/>
      <c r="DS12" s="12"/>
      <c r="DT12" s="13"/>
      <c r="DU12" s="12"/>
      <c r="DV12" s="12"/>
      <c r="DW12" s="11"/>
      <c r="DX12" s="11"/>
      <c r="DY12" s="11"/>
      <c r="DZ12" s="11"/>
      <c r="EA12" s="11"/>
      <c r="EB12" s="11"/>
      <c r="EC12" s="11"/>
      <c r="ED12" s="11"/>
      <c r="EJ12" s="11"/>
      <c r="EK12" s="11"/>
      <c r="EL12" s="33"/>
      <c r="EM12" s="12"/>
      <c r="EN12" s="13"/>
      <c r="EO12" s="12"/>
      <c r="EP12" s="12"/>
      <c r="EQ12" s="11"/>
      <c r="ER12" s="11"/>
      <c r="ES12" s="11"/>
      <c r="ET12" s="11"/>
      <c r="EU12" s="11"/>
      <c r="EV12" s="11"/>
      <c r="EW12" s="11"/>
      <c r="EX12" s="11"/>
      <c r="FD12" s="11"/>
      <c r="FE12" s="11"/>
      <c r="FF12" s="33"/>
      <c r="FG12" s="12"/>
      <c r="FH12" s="13"/>
      <c r="FI12" s="12"/>
      <c r="FJ12" s="12"/>
      <c r="FK12" s="11"/>
      <c r="FL12" s="11"/>
      <c r="FM12" s="11"/>
      <c r="FN12" s="11"/>
      <c r="FO12" s="11"/>
      <c r="FP12" s="11"/>
      <c r="FQ12" s="11"/>
      <c r="FR12" s="11"/>
      <c r="FX12" s="11"/>
      <c r="FY12" s="11"/>
      <c r="FZ12" s="33"/>
      <c r="GA12" s="12"/>
      <c r="GB12" s="13"/>
      <c r="GC12" s="12"/>
      <c r="GD12" s="12"/>
      <c r="GE12" s="11"/>
      <c r="GF12" s="11"/>
      <c r="GG12" s="11"/>
      <c r="GH12" s="11"/>
      <c r="GI12" s="11"/>
      <c r="GJ12" s="11"/>
      <c r="GK12" s="11"/>
      <c r="GL12" s="11"/>
      <c r="GR12" s="11"/>
      <c r="GS12" s="11"/>
      <c r="GT12" s="33"/>
      <c r="GU12" s="12"/>
      <c r="GV12" s="13"/>
      <c r="GW12" s="12"/>
      <c r="GX12" s="12"/>
      <c r="GY12" s="11"/>
      <c r="GZ12" s="11"/>
      <c r="HA12" s="11"/>
      <c r="HB12" s="11"/>
      <c r="HC12" s="11"/>
      <c r="HD12" s="11"/>
      <c r="HE12" s="11"/>
      <c r="HF12" s="11"/>
      <c r="HL12" s="11"/>
      <c r="HM12" s="11"/>
      <c r="HN12" s="33"/>
      <c r="HO12" s="12"/>
      <c r="HP12" s="13"/>
      <c r="HQ12" s="12"/>
      <c r="HR12" s="12"/>
      <c r="HS12" s="11"/>
      <c r="HT12" s="11"/>
      <c r="HU12" s="11"/>
      <c r="HV12" s="11"/>
      <c r="HW12" s="11"/>
      <c r="HX12" s="11"/>
      <c r="HY12" s="11"/>
      <c r="HZ12" s="11"/>
    </row>
    <row r="13" spans="1:26" s="44" customFormat="1" ht="40.5" customHeight="1">
      <c r="A13" s="33" t="str">
        <f>+Improvements!A14</f>
        <v>Skunk River Flats</v>
      </c>
      <c r="B13" s="12">
        <v>1</v>
      </c>
      <c r="C13" s="12"/>
      <c r="D13" s="12">
        <v>1</v>
      </c>
      <c r="E13" s="12"/>
      <c r="F13" s="12">
        <f>+(B13+C13+D13+E13)*2.5</f>
        <v>5</v>
      </c>
      <c r="G13" s="12"/>
      <c r="H13" s="12"/>
      <c r="I13" s="12"/>
      <c r="J13" s="12"/>
      <c r="K13" s="12"/>
      <c r="L13" s="12"/>
      <c r="M13" s="12"/>
      <c r="N13" s="53"/>
      <c r="O13" s="53">
        <v>3</v>
      </c>
      <c r="P13" s="12"/>
      <c r="Q13" s="12">
        <f t="shared" si="0"/>
        <v>0</v>
      </c>
      <c r="R13" s="12"/>
      <c r="T13" s="12"/>
      <c r="U13" s="12">
        <v>3</v>
      </c>
      <c r="V13" s="12"/>
      <c r="W13" s="12"/>
      <c r="X13" s="12"/>
      <c r="Y13" s="12"/>
      <c r="Z13" s="44">
        <f t="shared" si="1"/>
        <v>0</v>
      </c>
    </row>
    <row r="14" spans="1:26" s="44" customFormat="1" ht="40.5" customHeight="1">
      <c r="A14" s="33" t="str">
        <f>+Improvements!A15</f>
        <v>Askew Bridge                         R70  </v>
      </c>
      <c r="B14" s="12">
        <v>3</v>
      </c>
      <c r="C14" s="12">
        <v>2</v>
      </c>
      <c r="D14" s="12">
        <v>1</v>
      </c>
      <c r="E14" s="12"/>
      <c r="F14" s="12">
        <f>+(B14+C14+D14+E14)*2.5</f>
        <v>15</v>
      </c>
      <c r="G14" s="12">
        <v>1</v>
      </c>
      <c r="H14" s="12"/>
      <c r="I14" s="12"/>
      <c r="J14" s="12"/>
      <c r="K14" s="12">
        <v>30</v>
      </c>
      <c r="L14" s="12"/>
      <c r="M14" s="12">
        <v>60</v>
      </c>
      <c r="N14" s="53"/>
      <c r="O14" s="53">
        <v>4</v>
      </c>
      <c r="P14" s="12"/>
      <c r="Q14" s="12">
        <f t="shared" si="0"/>
        <v>64</v>
      </c>
      <c r="R14" s="12">
        <v>4</v>
      </c>
      <c r="T14" s="12">
        <v>1</v>
      </c>
      <c r="U14" s="12">
        <v>3</v>
      </c>
      <c r="V14" s="12"/>
      <c r="W14" s="12"/>
      <c r="X14" s="12"/>
      <c r="Y14" s="12">
        <v>60</v>
      </c>
      <c r="Z14" s="44">
        <f t="shared" si="1"/>
        <v>4</v>
      </c>
    </row>
    <row r="15" spans="1:26" s="13" customFormat="1" ht="22.5" customHeight="1">
      <c r="A15" s="33" t="s">
        <v>12</v>
      </c>
      <c r="B15" s="13">
        <f aca="true" t="shared" si="2" ref="B15:I15">SUM(B2:B14)</f>
        <v>32</v>
      </c>
      <c r="C15" s="12">
        <f t="shared" si="2"/>
        <v>20</v>
      </c>
      <c r="D15" s="12">
        <f t="shared" si="2"/>
        <v>7</v>
      </c>
      <c r="E15" s="12">
        <f t="shared" si="2"/>
        <v>2</v>
      </c>
      <c r="F15" s="12">
        <f t="shared" si="2"/>
        <v>152.5</v>
      </c>
      <c r="G15" s="12">
        <f t="shared" si="2"/>
        <v>11</v>
      </c>
      <c r="H15" s="12">
        <f t="shared" si="2"/>
        <v>300</v>
      </c>
      <c r="I15" s="12">
        <f t="shared" si="2"/>
        <v>240</v>
      </c>
      <c r="J15" s="12">
        <f aca="true" t="shared" si="3" ref="J15:R15">SUM(J2:J14)</f>
        <v>65</v>
      </c>
      <c r="K15" s="12">
        <f t="shared" si="3"/>
        <v>165</v>
      </c>
      <c r="L15" s="12">
        <f t="shared" si="3"/>
        <v>183</v>
      </c>
      <c r="M15" s="12">
        <f t="shared" si="3"/>
        <v>220</v>
      </c>
      <c r="N15" s="53">
        <f t="shared" si="3"/>
        <v>1</v>
      </c>
      <c r="O15" s="12">
        <f t="shared" si="3"/>
        <v>38</v>
      </c>
      <c r="P15" s="12">
        <f t="shared" si="3"/>
        <v>15</v>
      </c>
      <c r="Q15" s="12">
        <f t="shared" si="3"/>
        <v>288</v>
      </c>
      <c r="R15" s="12">
        <f t="shared" si="3"/>
        <v>40</v>
      </c>
      <c r="T15" s="12">
        <f>SUM(T2:T14)</f>
        <v>8</v>
      </c>
      <c r="U15" s="12">
        <f>SUM(U2:U14)</f>
        <v>30</v>
      </c>
      <c r="V15" s="12">
        <f>SUM(V2:V14)</f>
        <v>9</v>
      </c>
      <c r="W15" s="12">
        <f>SUM(W2:W14)</f>
        <v>6</v>
      </c>
      <c r="X15" s="12">
        <f>SUM(X2:X14)</f>
        <v>3</v>
      </c>
      <c r="Y15" s="12">
        <f>SUM(Y2:Y14)</f>
        <v>244</v>
      </c>
      <c r="Z15" s="12">
        <f>SUM(Z2:Z14)</f>
        <v>44</v>
      </c>
    </row>
    <row r="16" spans="1:26" s="16" customFormat="1" ht="22.5" customHeight="1">
      <c r="A16" s="33" t="s">
        <v>13</v>
      </c>
      <c r="B16" s="16">
        <v>30</v>
      </c>
      <c r="C16" s="16">
        <v>20</v>
      </c>
      <c r="D16" s="16">
        <v>20</v>
      </c>
      <c r="E16" s="16">
        <v>20</v>
      </c>
      <c r="F16" s="16">
        <v>20</v>
      </c>
      <c r="G16" s="16">
        <v>425</v>
      </c>
      <c r="H16" s="16">
        <v>7</v>
      </c>
      <c r="I16" s="16">
        <v>30</v>
      </c>
      <c r="J16" s="16">
        <v>30</v>
      </c>
      <c r="K16" s="16">
        <v>12</v>
      </c>
      <c r="L16" s="16">
        <v>12</v>
      </c>
      <c r="M16" s="16">
        <v>20.16</v>
      </c>
      <c r="N16" s="16">
        <v>1000</v>
      </c>
      <c r="O16" s="16">
        <v>40</v>
      </c>
      <c r="P16" s="16">
        <v>60</v>
      </c>
      <c r="Q16" s="16">
        <v>10</v>
      </c>
      <c r="R16" s="16">
        <v>50</v>
      </c>
      <c r="T16" s="16">
        <v>40</v>
      </c>
      <c r="U16" s="16">
        <v>40</v>
      </c>
      <c r="V16" s="16">
        <v>60</v>
      </c>
      <c r="W16" s="16">
        <v>60</v>
      </c>
      <c r="X16" s="16">
        <v>60</v>
      </c>
      <c r="Y16" s="16">
        <v>10</v>
      </c>
      <c r="Z16" s="16">
        <v>10</v>
      </c>
    </row>
    <row r="17" spans="1:26" s="16" customFormat="1" ht="22.5" customHeight="1">
      <c r="A17" s="33" t="s">
        <v>14</v>
      </c>
      <c r="B17" s="16">
        <f aca="true" t="shared" si="4" ref="B17:I17">SUM(B15*B16)</f>
        <v>960</v>
      </c>
      <c r="C17" s="16">
        <f t="shared" si="4"/>
        <v>400</v>
      </c>
      <c r="D17" s="16">
        <f t="shared" si="4"/>
        <v>140</v>
      </c>
      <c r="E17" s="16">
        <f t="shared" si="4"/>
        <v>40</v>
      </c>
      <c r="F17" s="16">
        <f t="shared" si="4"/>
        <v>3050</v>
      </c>
      <c r="G17" s="16">
        <f t="shared" si="4"/>
        <v>4675</v>
      </c>
      <c r="H17" s="16">
        <f t="shared" si="4"/>
        <v>2100</v>
      </c>
      <c r="I17" s="16">
        <f t="shared" si="4"/>
        <v>7200</v>
      </c>
      <c r="J17" s="16">
        <f aca="true" t="shared" si="5" ref="J17:R17">SUM(J15*J16)</f>
        <v>1950</v>
      </c>
      <c r="K17" s="16">
        <f t="shared" si="5"/>
        <v>1980</v>
      </c>
      <c r="L17" s="16">
        <f t="shared" si="5"/>
        <v>2196</v>
      </c>
      <c r="M17" s="16">
        <f t="shared" si="5"/>
        <v>4435.2</v>
      </c>
      <c r="N17" s="31">
        <f t="shared" si="5"/>
        <v>1000</v>
      </c>
      <c r="O17" s="31">
        <f t="shared" si="5"/>
        <v>1520</v>
      </c>
      <c r="P17" s="31">
        <f t="shared" si="5"/>
        <v>900</v>
      </c>
      <c r="Q17" s="31">
        <f t="shared" si="5"/>
        <v>2880</v>
      </c>
      <c r="R17" s="31">
        <f t="shared" si="5"/>
        <v>2000</v>
      </c>
      <c r="T17" s="31">
        <f>SUM(T15*T16)</f>
        <v>320</v>
      </c>
      <c r="U17" s="31">
        <f>SUM(U15*U16)</f>
        <v>1200</v>
      </c>
      <c r="V17" s="31">
        <f>SUM(V15*V16)</f>
        <v>540</v>
      </c>
      <c r="W17" s="31">
        <f>SUM(W15*W16)</f>
        <v>360</v>
      </c>
      <c r="X17" s="31">
        <f>SUM(X15*X16)</f>
        <v>180</v>
      </c>
      <c r="Y17" s="31">
        <f>SUM(Y15*Y16)</f>
        <v>2440</v>
      </c>
      <c r="Z17" s="31">
        <f>SUM(Z15*Z16)</f>
        <v>440</v>
      </c>
    </row>
    <row r="18" s="13" customFormat="1" ht="22.5" customHeight="1">
      <c r="A18" s="33"/>
    </row>
    <row r="19" spans="1:25" s="13" customFormat="1" ht="28.5" customHeight="1">
      <c r="A19" s="24" t="s">
        <v>15</v>
      </c>
      <c r="M19" s="33"/>
      <c r="Q19" s="32" t="s">
        <v>15</v>
      </c>
      <c r="R19" s="54">
        <f>SUM(B17:R17)</f>
        <v>37426.2</v>
      </c>
      <c r="Y19" s="32"/>
    </row>
    <row r="20" spans="1:25" s="13" customFormat="1" ht="28.5" customHeight="1">
      <c r="A20" s="24" t="s">
        <v>1</v>
      </c>
      <c r="Q20" s="32" t="s">
        <v>1</v>
      </c>
      <c r="R20" s="54">
        <f>SUM(N17:R17)</f>
        <v>8300</v>
      </c>
      <c r="Y20" s="32"/>
    </row>
    <row r="21" spans="1:25" s="13" customFormat="1" ht="28.5" customHeight="1">
      <c r="A21" s="24" t="s">
        <v>16</v>
      </c>
      <c r="Q21" s="32" t="s">
        <v>16</v>
      </c>
      <c r="R21" s="54">
        <f>+R19-R20</f>
        <v>29126.199999999997</v>
      </c>
      <c r="Y21" s="32"/>
    </row>
  </sheetData>
  <printOptions/>
  <pageMargins left="0.43" right="0.4" top="0.79" bottom="0.69" header="0.38" footer="0.25"/>
  <pageSetup fitToHeight="1" fitToWidth="1" horizontalDpi="300" verticalDpi="300" orientation="landscape" scale="58" r:id="rId1"/>
  <headerFooter alignWithMargins="0">
    <oddHeader>&amp;C&amp;"Arial,Bold"&amp;18Skunk River Water Trail Grant Proposal
&amp;14Itemized Total Project Costs</oddHeader>
    <oddFooter>&amp;RAttachment E</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C32"/>
  <sheetViews>
    <sheetView zoomScale="75" zoomScaleNormal="75" workbookViewId="0" topLeftCell="A1">
      <selection activeCell="C5" sqref="C5"/>
    </sheetView>
  </sheetViews>
  <sheetFormatPr defaultColWidth="9.140625" defaultRowHeight="12.75"/>
  <cols>
    <col min="1" max="1" width="25.00390625" style="14" customWidth="1"/>
    <col min="2" max="2" width="91.00390625" style="9" customWidth="1"/>
    <col min="3" max="3" width="18.8515625" style="30" customWidth="1"/>
  </cols>
  <sheetData>
    <row r="1" spans="1:3" s="39" customFormat="1" ht="23.25">
      <c r="A1" s="37"/>
      <c r="B1" s="38" t="s">
        <v>17</v>
      </c>
      <c r="C1" s="52" t="s">
        <v>33</v>
      </c>
    </row>
    <row r="2" spans="1:3" s="39" customFormat="1" ht="12.75">
      <c r="A2" s="37"/>
      <c r="B2" s="45" t="s">
        <v>28</v>
      </c>
      <c r="C2" s="46"/>
    </row>
    <row r="3" spans="1:3" s="39" customFormat="1" ht="12.75">
      <c r="A3" s="37"/>
      <c r="B3" s="46"/>
      <c r="C3" s="46"/>
    </row>
    <row r="4" spans="1:3" s="39" customFormat="1" ht="15.75">
      <c r="A4" s="47"/>
      <c r="B4" s="47"/>
      <c r="C4" s="48"/>
    </row>
    <row r="5" spans="1:3" s="51" customFormat="1" ht="31.5">
      <c r="A5" s="40" t="s">
        <v>2</v>
      </c>
      <c r="B5" s="40" t="s">
        <v>21</v>
      </c>
      <c r="C5" s="40" t="s">
        <v>78</v>
      </c>
    </row>
    <row r="6" spans="1:3" ht="42.75">
      <c r="A6" s="49" t="str">
        <f>+Details!A2</f>
        <v>South Park                    Broad St (E15)                 Story City</v>
      </c>
      <c r="B6" s="50" t="str">
        <f>+Improvements!B2</f>
        <v>Taper dam on the downstream side to improve safety. Use existing and new rock. Stabilize bank on access with geoweb and rock. Install access sign and kiosk.</v>
      </c>
      <c r="C6" s="49" t="s">
        <v>27</v>
      </c>
    </row>
    <row r="7" spans="1:3" ht="28.5">
      <c r="A7" s="23" t="str">
        <f>+Details!A3</f>
        <v>E18 Canoe Access                            E18 (130th St)</v>
      </c>
      <c r="B7" s="20" t="str">
        <f>+Improvements!B3</f>
        <v>Extend trail at switchback turnaround and trim tree.  Install access signs, kiosk and bridge signs.</v>
      </c>
      <c r="C7" s="23" t="s">
        <v>26</v>
      </c>
    </row>
    <row r="8" spans="1:3" ht="28.5">
      <c r="A8" s="23" t="str">
        <f>+Details!A4</f>
        <v>Anderson Canoe Access                   150th St</v>
      </c>
      <c r="B8" s="20" t="str">
        <f>+Improvements!B4</f>
        <v>Stabilize existing access with rip rap, Geoweb, and rock. Remove tree which is about to slump in to the river. Improve parking area.  Install access signs, bridge signs, and kiosk.</v>
      </c>
      <c r="C8" s="23" t="s">
        <v>23</v>
      </c>
    </row>
    <row r="9" spans="1:3" ht="28.5">
      <c r="A9" s="23" t="str">
        <f>+Details!A5</f>
        <v>Sopers Mill                           170th St</v>
      </c>
      <c r="B9" s="20" t="str">
        <f>+Improvements!B5</f>
        <v>Provide rock for drive and parking.  Install access signs, bridge signs, landing sign and kiosk.</v>
      </c>
      <c r="C9" s="23" t="s">
        <v>26</v>
      </c>
    </row>
    <row r="10" spans="1:3" ht="28.5">
      <c r="A10" s="23" t="str">
        <f>+Details!A6</f>
        <v>McFarland Park               180th St</v>
      </c>
      <c r="B10" s="20" t="str">
        <f>+Improvements!B6</f>
        <v>Install landing sign and construct Geoweb and rock landing at McFarland Park campsites.</v>
      </c>
      <c r="C10" s="23" t="s">
        <v>27</v>
      </c>
    </row>
    <row r="11" spans="1:3" ht="28.5">
      <c r="A11" s="23" t="str">
        <f>+Details!A7</f>
        <v>West Peterson Park          180th St                         </v>
      </c>
      <c r="B11" s="20" t="str">
        <f>+Improvements!B8</f>
        <v>Construct new Geoweb and rock launch/landing area.  Install access signs, landing sign, and kiosk. </v>
      </c>
      <c r="C11" s="23" t="s">
        <v>22</v>
      </c>
    </row>
    <row r="12" spans="1:3" ht="28.5">
      <c r="A12" s="23" t="str">
        <f>+Details!A8</f>
        <v>US Filter Dam           Arrasmith Trail</v>
      </c>
      <c r="B12" s="20" t="str">
        <f>+Improvements!B9</f>
        <v>Install a portage sign and establish a portage trail for safe passage.</v>
      </c>
      <c r="C12" s="34" t="s">
        <v>25</v>
      </c>
    </row>
    <row r="13" spans="1:3" ht="42.75">
      <c r="A13" s="23" t="str">
        <f>+Details!A9</f>
        <v>Sleepy Hollow Access                               W Riverside Rd</v>
      </c>
      <c r="B13" s="20" t="str">
        <f>+Improvements!B10</f>
        <v>Construct a concrete walkway to provide a wheelchair-accessible launch/landing area and fishing access.   Install access signs, bridge signs, and kiosk directing users to nearby facilities.   </v>
      </c>
      <c r="C13" s="23" t="s">
        <v>24</v>
      </c>
    </row>
    <row r="14" spans="1:3" ht="42.75">
      <c r="A14" s="23" t="str">
        <f>+Details!A10</f>
        <v>North River Valley Park                         E 13th St   Ames</v>
      </c>
      <c r="B14" s="20" t="str">
        <f>+Improvements!B11</f>
        <v>Construct a concrete walkway along river from the dam and parking area to the existing landing to provide  a wheelchair-accessible take-out and fishing access. Install signs and kiosk to direct users to restrooms, water, portage route, and other nearby facilities. </v>
      </c>
      <c r="C14" s="23" t="s">
        <v>24</v>
      </c>
    </row>
    <row r="15" spans="1:3" ht="42.75">
      <c r="A15" s="23" t="str">
        <f>+Details!A11</f>
        <v>Youth Sports Complex                          Billy Sunday Rd   Ames</v>
      </c>
      <c r="B15" s="20" t="str">
        <f>+Improvements!B12</f>
        <v>Install Geoweb and rock to provide safe river access. Install access sign and kiosk. This access will also provide for a take-out from Squaw Creek which enters the Skunk just upstream. </v>
      </c>
      <c r="C15" s="23" t="s">
        <v>24</v>
      </c>
    </row>
    <row r="16" spans="1:3" ht="28.5">
      <c r="A16" s="23" t="str">
        <f>+Details!A12</f>
        <v>265th Street                                        </v>
      </c>
      <c r="B16" s="20" t="str">
        <f>+Improvements!B13</f>
        <v>Construct new public access and parking when existing bridge is replaced. Access construction, signs and kiosk are provided for in this proposal. </v>
      </c>
      <c r="C16" s="23" t="s">
        <v>24</v>
      </c>
    </row>
    <row r="17" spans="1:3" ht="14.25">
      <c r="A17" s="23" t="str">
        <f>+Details!A13</f>
        <v>Skunk River Flats</v>
      </c>
      <c r="B17" s="20" t="str">
        <f>+Improvements!B14</f>
        <v>Provide sign indicating public land to those on the river. </v>
      </c>
      <c r="C17" s="34" t="s">
        <v>23</v>
      </c>
    </row>
    <row r="18" spans="1:3" ht="28.5">
      <c r="A18" s="23" t="str">
        <f>+Details!A14</f>
        <v>Askew Bridge                         R70  </v>
      </c>
      <c r="B18" s="20" t="str">
        <f>+Improvements!B15</f>
        <v>Establish Geoweb and rock launch/landing area near mouth of a small creek.  Install access signs and kiosk.  </v>
      </c>
      <c r="C18" s="34" t="s">
        <v>22</v>
      </c>
    </row>
    <row r="19" ht="12.75">
      <c r="C19" s="35"/>
    </row>
    <row r="23" spans="1:3" ht="15">
      <c r="A23" s="24"/>
      <c r="B23" s="25"/>
      <c r="C23" s="28"/>
    </row>
    <row r="24" spans="1:3" ht="15">
      <c r="A24" s="24"/>
      <c r="B24" s="25"/>
      <c r="C24" s="28"/>
    </row>
    <row r="25" spans="1:3" ht="15">
      <c r="A25" s="24"/>
      <c r="B25" s="25"/>
      <c r="C25" s="28"/>
    </row>
    <row r="27" spans="2:3" ht="12.75">
      <c r="B27" s="17"/>
      <c r="C27" s="29"/>
    </row>
    <row r="28" spans="1:3" ht="14.25">
      <c r="A28" s="23"/>
      <c r="B28" s="21"/>
      <c r="C28" s="27"/>
    </row>
    <row r="29" spans="1:3" ht="14.25">
      <c r="A29" s="23"/>
      <c r="B29" s="21"/>
      <c r="C29" s="27"/>
    </row>
    <row r="30" spans="1:3" ht="14.25">
      <c r="A30" s="23"/>
      <c r="B30" s="21"/>
      <c r="C30" s="27"/>
    </row>
    <row r="31" spans="1:3" ht="14.25">
      <c r="A31" s="23"/>
      <c r="B31" s="22"/>
      <c r="C31" s="26"/>
    </row>
    <row r="32" spans="1:3" ht="14.25">
      <c r="A32" s="23"/>
      <c r="B32" s="21"/>
      <c r="C32" s="27"/>
    </row>
  </sheetData>
  <printOptions/>
  <pageMargins left="0.75" right="0.75" top="0.75" bottom="1" header="0.25" footer="0.25"/>
  <pageSetup fitToHeight="1" fitToWidth="1" horizontalDpi="300" verticalDpi="300" orientation="landscape" scale="9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Richard Dietz</dc:creator>
  <cp:keywords/>
  <dc:description/>
  <cp:lastModifiedBy>Lisa.Mens</cp:lastModifiedBy>
  <cp:lastPrinted>2003-09-29T01:36:40Z</cp:lastPrinted>
  <dcterms:created xsi:type="dcterms:W3CDTF">2003-08-05T20:32:38Z</dcterms:created>
  <dcterms:modified xsi:type="dcterms:W3CDTF">2003-09-29T01:52:32Z</dcterms:modified>
  <cp:category/>
  <cp:version/>
  <cp:contentType/>
  <cp:contentStatus/>
</cp:coreProperties>
</file>